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atty\Desktop\nee\Organisatiedocumenten stock en prijzen\2021\"/>
    </mc:Choice>
  </mc:AlternateContent>
  <xr:revisionPtr revIDLastSave="0" documentId="8_{9808674E-B592-4A62-B222-C080A1345CEB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Blad1" sheetId="1" r:id="rId1"/>
  </sheets>
  <definedNames>
    <definedName name="_xlnm.Print_Area" localSheetId="0">Blad1!$A$1:$O$268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7" i="1" l="1"/>
  <c r="O31" i="1"/>
  <c r="O55" i="1"/>
  <c r="O61" i="1"/>
  <c r="O73" i="1"/>
  <c r="O96" i="1"/>
  <c r="O25" i="1"/>
  <c r="O26" i="1"/>
  <c r="O27" i="1"/>
  <c r="O24" i="1"/>
  <c r="O11" i="1"/>
  <c r="O12" i="1"/>
  <c r="O13" i="1"/>
  <c r="O14" i="1"/>
  <c r="O15" i="1"/>
  <c r="O16" i="1"/>
  <c r="O17" i="1"/>
  <c r="O18" i="1"/>
  <c r="O19" i="1"/>
  <c r="O20" i="1"/>
  <c r="O21" i="1"/>
  <c r="O22" i="1"/>
  <c r="O10" i="1"/>
  <c r="O4" i="1"/>
  <c r="O5" i="1"/>
  <c r="O6" i="1"/>
  <c r="O7" i="1"/>
  <c r="O8" i="1"/>
  <c r="O3" i="1"/>
  <c r="N22" i="1"/>
  <c r="N4" i="1"/>
  <c r="N5" i="1"/>
  <c r="N6" i="1"/>
  <c r="N7" i="1"/>
  <c r="N8" i="1"/>
  <c r="N10" i="1"/>
  <c r="N11" i="1"/>
  <c r="N12" i="1"/>
  <c r="N13" i="1"/>
  <c r="N14" i="1"/>
  <c r="N15" i="1"/>
  <c r="N16" i="1"/>
  <c r="N17" i="1"/>
  <c r="N18" i="1"/>
  <c r="N19" i="1"/>
  <c r="N20" i="1"/>
  <c r="N21" i="1"/>
  <c r="N24" i="1"/>
  <c r="N25" i="1"/>
  <c r="N26" i="1"/>
  <c r="N27" i="1"/>
  <c r="N55" i="1"/>
  <c r="N61" i="1"/>
  <c r="N73" i="1"/>
  <c r="N96" i="1"/>
  <c r="N247" i="1"/>
  <c r="N3" i="1"/>
  <c r="K267" i="1" l="1"/>
  <c r="I267" i="1"/>
  <c r="G267" i="1"/>
  <c r="K265" i="1"/>
  <c r="I265" i="1"/>
  <c r="G265" i="1"/>
  <c r="K264" i="1"/>
  <c r="I264" i="1"/>
  <c r="G264" i="1"/>
  <c r="K263" i="1"/>
  <c r="I263" i="1"/>
  <c r="G263" i="1"/>
  <c r="K262" i="1"/>
  <c r="I262" i="1"/>
  <c r="G262" i="1"/>
  <c r="K261" i="1"/>
  <c r="I261" i="1"/>
  <c r="G261" i="1"/>
  <c r="K260" i="1"/>
  <c r="I260" i="1"/>
  <c r="G260" i="1"/>
  <c r="K259" i="1"/>
  <c r="I259" i="1"/>
  <c r="G259" i="1"/>
  <c r="K258" i="1"/>
  <c r="I258" i="1"/>
  <c r="G258" i="1"/>
  <c r="K257" i="1"/>
  <c r="I257" i="1"/>
  <c r="G257" i="1"/>
  <c r="K256" i="1"/>
  <c r="I256" i="1"/>
  <c r="G256" i="1"/>
  <c r="K255" i="1"/>
  <c r="I255" i="1"/>
  <c r="G255" i="1"/>
  <c r="J254" i="1"/>
  <c r="K254" i="1" s="1"/>
  <c r="I254" i="1"/>
  <c r="G254" i="1"/>
  <c r="J253" i="1"/>
  <c r="K253" i="1" s="1"/>
  <c r="I253" i="1"/>
  <c r="G253" i="1"/>
  <c r="J252" i="1"/>
  <c r="K252" i="1" s="1"/>
  <c r="I252" i="1"/>
  <c r="G252" i="1"/>
  <c r="J251" i="1"/>
  <c r="K251" i="1" s="1"/>
  <c r="I251" i="1"/>
  <c r="G251" i="1"/>
  <c r="J249" i="1"/>
  <c r="K249" i="1" s="1"/>
  <c r="I249" i="1"/>
  <c r="G249" i="1"/>
  <c r="J248" i="1"/>
  <c r="K248" i="1" s="1"/>
  <c r="I248" i="1"/>
  <c r="G248" i="1"/>
  <c r="I247" i="1"/>
  <c r="G247" i="1"/>
  <c r="J246" i="1"/>
  <c r="K246" i="1" s="1"/>
  <c r="I246" i="1"/>
  <c r="G246" i="1"/>
  <c r="K245" i="1"/>
  <c r="I245" i="1"/>
  <c r="G245" i="1"/>
  <c r="J244" i="1"/>
  <c r="K244" i="1" s="1"/>
  <c r="I244" i="1"/>
  <c r="G244" i="1"/>
  <c r="K243" i="1"/>
  <c r="I243" i="1"/>
  <c r="G243" i="1"/>
  <c r="J242" i="1"/>
  <c r="K242" i="1" s="1"/>
  <c r="I242" i="1"/>
  <c r="G242" i="1"/>
  <c r="K241" i="1"/>
  <c r="I241" i="1"/>
  <c r="G241" i="1"/>
  <c r="J240" i="1"/>
  <c r="K240" i="1" s="1"/>
  <c r="I240" i="1"/>
  <c r="G240" i="1"/>
  <c r="J239" i="1"/>
  <c r="K239" i="1" s="1"/>
  <c r="I239" i="1"/>
  <c r="G239" i="1"/>
  <c r="J238" i="1"/>
  <c r="K238" i="1" s="1"/>
  <c r="I238" i="1"/>
  <c r="G238" i="1"/>
  <c r="J237" i="1"/>
  <c r="K237" i="1" s="1"/>
  <c r="I237" i="1"/>
  <c r="G237" i="1"/>
  <c r="J236" i="1"/>
  <c r="K236" i="1" s="1"/>
  <c r="I236" i="1"/>
  <c r="G236" i="1"/>
  <c r="J235" i="1"/>
  <c r="K235" i="1" s="1"/>
  <c r="I235" i="1"/>
  <c r="G235" i="1"/>
  <c r="J234" i="1"/>
  <c r="K234" i="1" s="1"/>
  <c r="I234" i="1"/>
  <c r="G234" i="1"/>
  <c r="J233" i="1"/>
  <c r="K233" i="1" s="1"/>
  <c r="I233" i="1"/>
  <c r="G233" i="1"/>
  <c r="J232" i="1"/>
  <c r="K232" i="1" s="1"/>
  <c r="I232" i="1"/>
  <c r="G232" i="1"/>
  <c r="J231" i="1"/>
  <c r="K231" i="1" s="1"/>
  <c r="I231" i="1"/>
  <c r="G231" i="1"/>
  <c r="J230" i="1"/>
  <c r="K230" i="1" s="1"/>
  <c r="I230" i="1"/>
  <c r="G230" i="1"/>
  <c r="J229" i="1"/>
  <c r="K229" i="1" s="1"/>
  <c r="I229" i="1"/>
  <c r="G229" i="1"/>
  <c r="J228" i="1"/>
  <c r="K228" i="1" s="1"/>
  <c r="I228" i="1"/>
  <c r="G228" i="1"/>
  <c r="J227" i="1"/>
  <c r="K227" i="1" s="1"/>
  <c r="I227" i="1"/>
  <c r="G227" i="1"/>
  <c r="J225" i="1"/>
  <c r="K225" i="1" s="1"/>
  <c r="I225" i="1"/>
  <c r="G225" i="1"/>
  <c r="J224" i="1"/>
  <c r="K224" i="1" s="1"/>
  <c r="I224" i="1"/>
  <c r="G224" i="1"/>
  <c r="J222" i="1"/>
  <c r="K222" i="1" s="1"/>
  <c r="I222" i="1"/>
  <c r="G222" i="1"/>
  <c r="J221" i="1"/>
  <c r="K221" i="1" s="1"/>
  <c r="I221" i="1"/>
  <c r="G221" i="1"/>
  <c r="J220" i="1"/>
  <c r="K220" i="1" s="1"/>
  <c r="I220" i="1"/>
  <c r="G220" i="1"/>
  <c r="J219" i="1"/>
  <c r="K219" i="1" s="1"/>
  <c r="I219" i="1"/>
  <c r="G219" i="1"/>
  <c r="J218" i="1"/>
  <c r="K218" i="1" s="1"/>
  <c r="I218" i="1"/>
  <c r="G218" i="1"/>
  <c r="J217" i="1"/>
  <c r="K217" i="1" s="1"/>
  <c r="I217" i="1"/>
  <c r="G217" i="1"/>
  <c r="J216" i="1"/>
  <c r="K216" i="1" s="1"/>
  <c r="I216" i="1"/>
  <c r="G216" i="1"/>
  <c r="J215" i="1"/>
  <c r="K215" i="1" s="1"/>
  <c r="I215" i="1"/>
  <c r="G215" i="1"/>
  <c r="J214" i="1"/>
  <c r="K214" i="1" s="1"/>
  <c r="I214" i="1"/>
  <c r="G214" i="1"/>
  <c r="J213" i="1"/>
  <c r="K213" i="1" s="1"/>
  <c r="I213" i="1"/>
  <c r="G213" i="1"/>
  <c r="J211" i="1"/>
  <c r="K211" i="1" s="1"/>
  <c r="I211" i="1"/>
  <c r="G211" i="1"/>
  <c r="J210" i="1"/>
  <c r="K210" i="1" s="1"/>
  <c r="I210" i="1"/>
  <c r="G210" i="1"/>
  <c r="J209" i="1"/>
  <c r="K209" i="1" s="1"/>
  <c r="I209" i="1"/>
  <c r="G209" i="1"/>
  <c r="I208" i="1"/>
  <c r="K208" i="1" s="1"/>
  <c r="G208" i="1"/>
  <c r="I207" i="1"/>
  <c r="K207" i="1" s="1"/>
  <c r="G207" i="1"/>
  <c r="I206" i="1"/>
  <c r="K206" i="1" s="1"/>
  <c r="G206" i="1"/>
  <c r="J205" i="1"/>
  <c r="K205" i="1" s="1"/>
  <c r="I205" i="1"/>
  <c r="G205" i="1"/>
  <c r="J204" i="1"/>
  <c r="K204" i="1" s="1"/>
  <c r="I204" i="1"/>
  <c r="G204" i="1"/>
  <c r="J203" i="1"/>
  <c r="K203" i="1" s="1"/>
  <c r="I203" i="1"/>
  <c r="G203" i="1"/>
  <c r="J202" i="1"/>
  <c r="K202" i="1" s="1"/>
  <c r="I202" i="1"/>
  <c r="G202" i="1"/>
  <c r="I201" i="1"/>
  <c r="K201" i="1" s="1"/>
  <c r="G201" i="1"/>
  <c r="J200" i="1"/>
  <c r="K200" i="1" s="1"/>
  <c r="I200" i="1"/>
  <c r="G200" i="1"/>
  <c r="J199" i="1"/>
  <c r="K199" i="1" s="1"/>
  <c r="I199" i="1"/>
  <c r="G199" i="1"/>
  <c r="J198" i="1"/>
  <c r="K198" i="1" s="1"/>
  <c r="I198" i="1"/>
  <c r="G198" i="1"/>
  <c r="I197" i="1"/>
  <c r="K197" i="1" s="1"/>
  <c r="G197" i="1"/>
  <c r="J196" i="1"/>
  <c r="K196" i="1" s="1"/>
  <c r="I196" i="1"/>
  <c r="G196" i="1"/>
  <c r="J195" i="1"/>
  <c r="K195" i="1" s="1"/>
  <c r="I195" i="1"/>
  <c r="G195" i="1"/>
  <c r="J193" i="1"/>
  <c r="K193" i="1" s="1"/>
  <c r="I193" i="1"/>
  <c r="G193" i="1"/>
  <c r="J192" i="1"/>
  <c r="K192" i="1" s="1"/>
  <c r="I192" i="1"/>
  <c r="G192" i="1"/>
  <c r="J191" i="1"/>
  <c r="K191" i="1" s="1"/>
  <c r="I191" i="1"/>
  <c r="G191" i="1"/>
  <c r="J190" i="1"/>
  <c r="K190" i="1" s="1"/>
  <c r="I190" i="1"/>
  <c r="G190" i="1"/>
  <c r="J189" i="1"/>
  <c r="K189" i="1" s="1"/>
  <c r="I189" i="1"/>
  <c r="G189" i="1"/>
  <c r="J188" i="1"/>
  <c r="K188" i="1" s="1"/>
  <c r="I188" i="1"/>
  <c r="G188" i="1"/>
  <c r="J187" i="1"/>
  <c r="K187" i="1" s="1"/>
  <c r="I187" i="1"/>
  <c r="G187" i="1"/>
  <c r="I186" i="1"/>
  <c r="K186" i="1" s="1"/>
  <c r="G186" i="1"/>
  <c r="J185" i="1"/>
  <c r="K185" i="1" s="1"/>
  <c r="I185" i="1"/>
  <c r="G185" i="1"/>
  <c r="J184" i="1"/>
  <c r="K184" i="1" s="1"/>
  <c r="I184" i="1"/>
  <c r="G184" i="1"/>
  <c r="J183" i="1"/>
  <c r="K183" i="1" s="1"/>
  <c r="I183" i="1"/>
  <c r="G183" i="1"/>
  <c r="J182" i="1"/>
  <c r="K182" i="1" s="1"/>
  <c r="I182" i="1"/>
  <c r="G182" i="1"/>
  <c r="J181" i="1"/>
  <c r="K181" i="1" s="1"/>
  <c r="I181" i="1"/>
  <c r="G181" i="1"/>
  <c r="J180" i="1"/>
  <c r="K180" i="1" s="1"/>
  <c r="I180" i="1"/>
  <c r="G180" i="1"/>
  <c r="J179" i="1"/>
  <c r="K179" i="1" s="1"/>
  <c r="I179" i="1"/>
  <c r="G179" i="1"/>
  <c r="J178" i="1"/>
  <c r="K178" i="1" s="1"/>
  <c r="I178" i="1"/>
  <c r="G178" i="1"/>
  <c r="J177" i="1"/>
  <c r="K177" i="1" s="1"/>
  <c r="I177" i="1"/>
  <c r="G177" i="1"/>
  <c r="J176" i="1"/>
  <c r="K176" i="1" s="1"/>
  <c r="I176" i="1"/>
  <c r="G176" i="1"/>
  <c r="J175" i="1"/>
  <c r="K175" i="1" s="1"/>
  <c r="I175" i="1"/>
  <c r="G175" i="1"/>
  <c r="J174" i="1"/>
  <c r="K174" i="1" s="1"/>
  <c r="I174" i="1"/>
  <c r="G174" i="1"/>
  <c r="J173" i="1"/>
  <c r="K173" i="1" s="1"/>
  <c r="I173" i="1"/>
  <c r="G173" i="1"/>
  <c r="J172" i="1"/>
  <c r="K172" i="1" s="1"/>
  <c r="I172" i="1"/>
  <c r="G172" i="1"/>
  <c r="J171" i="1"/>
  <c r="K171" i="1" s="1"/>
  <c r="I171" i="1"/>
  <c r="G171" i="1"/>
  <c r="J170" i="1"/>
  <c r="K170" i="1" s="1"/>
  <c r="I170" i="1"/>
  <c r="G170" i="1"/>
  <c r="J169" i="1"/>
  <c r="K169" i="1" s="1"/>
  <c r="I169" i="1"/>
  <c r="G169" i="1"/>
  <c r="J168" i="1"/>
  <c r="K168" i="1" s="1"/>
  <c r="I168" i="1"/>
  <c r="G168" i="1"/>
  <c r="J167" i="1"/>
  <c r="K167" i="1" s="1"/>
  <c r="I167" i="1"/>
  <c r="G167" i="1"/>
  <c r="J166" i="1"/>
  <c r="K166" i="1" s="1"/>
  <c r="I166" i="1"/>
  <c r="G166" i="1"/>
  <c r="J165" i="1"/>
  <c r="K165" i="1" s="1"/>
  <c r="I165" i="1"/>
  <c r="G165" i="1"/>
  <c r="J164" i="1"/>
  <c r="K164" i="1" s="1"/>
  <c r="I164" i="1"/>
  <c r="G164" i="1"/>
  <c r="J163" i="1"/>
  <c r="K163" i="1" s="1"/>
  <c r="I163" i="1"/>
  <c r="G163" i="1"/>
  <c r="J162" i="1"/>
  <c r="K162" i="1" s="1"/>
  <c r="I162" i="1"/>
  <c r="G162" i="1"/>
  <c r="J161" i="1"/>
  <c r="K161" i="1" s="1"/>
  <c r="I161" i="1"/>
  <c r="G161" i="1"/>
  <c r="J160" i="1"/>
  <c r="K160" i="1" s="1"/>
  <c r="I160" i="1"/>
  <c r="G160" i="1"/>
  <c r="J159" i="1"/>
  <c r="K159" i="1" s="1"/>
  <c r="I159" i="1"/>
  <c r="G159" i="1"/>
  <c r="J158" i="1"/>
  <c r="K158" i="1" s="1"/>
  <c r="I158" i="1"/>
  <c r="G158" i="1"/>
  <c r="J157" i="1"/>
  <c r="K157" i="1" s="1"/>
  <c r="I157" i="1"/>
  <c r="G157" i="1"/>
  <c r="J156" i="1"/>
  <c r="K156" i="1" s="1"/>
  <c r="I156" i="1"/>
  <c r="G156" i="1"/>
  <c r="J155" i="1"/>
  <c r="K155" i="1" s="1"/>
  <c r="I155" i="1"/>
  <c r="G155" i="1"/>
  <c r="J154" i="1"/>
  <c r="K154" i="1" s="1"/>
  <c r="I154" i="1"/>
  <c r="G154" i="1"/>
  <c r="J153" i="1"/>
  <c r="K153" i="1" s="1"/>
  <c r="I153" i="1"/>
  <c r="G153" i="1"/>
  <c r="J152" i="1"/>
  <c r="K152" i="1" s="1"/>
  <c r="I152" i="1"/>
  <c r="G152" i="1"/>
  <c r="J151" i="1"/>
  <c r="K151" i="1" s="1"/>
  <c r="I151" i="1"/>
  <c r="G151" i="1"/>
  <c r="J150" i="1"/>
  <c r="K150" i="1" s="1"/>
  <c r="I150" i="1"/>
  <c r="G150" i="1"/>
  <c r="J149" i="1"/>
  <c r="K149" i="1" s="1"/>
  <c r="I149" i="1"/>
  <c r="G149" i="1"/>
  <c r="J148" i="1"/>
  <c r="K148" i="1" s="1"/>
  <c r="I148" i="1"/>
  <c r="G148" i="1"/>
  <c r="J147" i="1"/>
  <c r="K147" i="1" s="1"/>
  <c r="I147" i="1"/>
  <c r="G147" i="1"/>
  <c r="J145" i="1"/>
  <c r="K145" i="1" s="1"/>
  <c r="I145" i="1"/>
  <c r="G145" i="1"/>
  <c r="J144" i="1"/>
  <c r="K144" i="1" s="1"/>
  <c r="I144" i="1"/>
  <c r="G144" i="1"/>
  <c r="J143" i="1"/>
  <c r="K143" i="1" s="1"/>
  <c r="I143" i="1"/>
  <c r="G143" i="1"/>
  <c r="J142" i="1"/>
  <c r="K142" i="1" s="1"/>
  <c r="I142" i="1"/>
  <c r="G142" i="1"/>
  <c r="J141" i="1"/>
  <c r="K141" i="1" s="1"/>
  <c r="I141" i="1"/>
  <c r="G141" i="1"/>
  <c r="J140" i="1"/>
  <c r="K140" i="1" s="1"/>
  <c r="I140" i="1"/>
  <c r="G140" i="1"/>
  <c r="J139" i="1"/>
  <c r="K139" i="1" s="1"/>
  <c r="I139" i="1"/>
  <c r="G139" i="1"/>
  <c r="J138" i="1"/>
  <c r="K138" i="1" s="1"/>
  <c r="I138" i="1"/>
  <c r="G138" i="1"/>
  <c r="J137" i="1"/>
  <c r="K137" i="1" s="1"/>
  <c r="I137" i="1"/>
  <c r="G137" i="1"/>
  <c r="J136" i="1"/>
  <c r="K136" i="1" s="1"/>
  <c r="I136" i="1"/>
  <c r="G136" i="1"/>
  <c r="J135" i="1"/>
  <c r="K135" i="1" s="1"/>
  <c r="I135" i="1"/>
  <c r="G135" i="1"/>
  <c r="J134" i="1"/>
  <c r="K134" i="1" s="1"/>
  <c r="I134" i="1"/>
  <c r="G134" i="1"/>
  <c r="J133" i="1"/>
  <c r="K133" i="1" s="1"/>
  <c r="I133" i="1"/>
  <c r="G133" i="1"/>
  <c r="J131" i="1"/>
  <c r="K131" i="1" s="1"/>
  <c r="I131" i="1"/>
  <c r="G131" i="1"/>
  <c r="J130" i="1"/>
  <c r="K130" i="1" s="1"/>
  <c r="I130" i="1"/>
  <c r="G130" i="1"/>
  <c r="J129" i="1"/>
  <c r="K129" i="1" s="1"/>
  <c r="I129" i="1"/>
  <c r="G129" i="1"/>
  <c r="J128" i="1"/>
  <c r="K128" i="1" s="1"/>
  <c r="I128" i="1"/>
  <c r="G128" i="1"/>
  <c r="J127" i="1"/>
  <c r="K127" i="1" s="1"/>
  <c r="I127" i="1"/>
  <c r="G127" i="1"/>
  <c r="J126" i="1"/>
  <c r="K126" i="1" s="1"/>
  <c r="I126" i="1"/>
  <c r="G126" i="1"/>
  <c r="J125" i="1"/>
  <c r="K125" i="1" s="1"/>
  <c r="I125" i="1"/>
  <c r="G125" i="1"/>
  <c r="J124" i="1"/>
  <c r="K124" i="1" s="1"/>
  <c r="I124" i="1"/>
  <c r="G124" i="1"/>
  <c r="J123" i="1"/>
  <c r="K123" i="1" s="1"/>
  <c r="I123" i="1"/>
  <c r="G123" i="1"/>
  <c r="J122" i="1"/>
  <c r="K122" i="1" s="1"/>
  <c r="I122" i="1"/>
  <c r="G122" i="1"/>
  <c r="J121" i="1"/>
  <c r="K121" i="1" s="1"/>
  <c r="I121" i="1"/>
  <c r="G121" i="1"/>
  <c r="J120" i="1"/>
  <c r="K120" i="1" s="1"/>
  <c r="I120" i="1"/>
  <c r="G120" i="1"/>
  <c r="J118" i="1"/>
  <c r="K118" i="1" s="1"/>
  <c r="I118" i="1"/>
  <c r="G118" i="1"/>
  <c r="J117" i="1"/>
  <c r="K117" i="1" s="1"/>
  <c r="I117" i="1"/>
  <c r="G117" i="1"/>
  <c r="J116" i="1"/>
  <c r="K116" i="1" s="1"/>
  <c r="I116" i="1"/>
  <c r="G116" i="1"/>
  <c r="J115" i="1"/>
  <c r="K115" i="1" s="1"/>
  <c r="I115" i="1"/>
  <c r="G115" i="1"/>
  <c r="J114" i="1"/>
  <c r="K114" i="1" s="1"/>
  <c r="I114" i="1"/>
  <c r="G114" i="1"/>
  <c r="J113" i="1"/>
  <c r="K113" i="1" s="1"/>
  <c r="I113" i="1"/>
  <c r="G113" i="1"/>
  <c r="J112" i="1"/>
  <c r="K112" i="1" s="1"/>
  <c r="I112" i="1"/>
  <c r="G112" i="1"/>
  <c r="J111" i="1"/>
  <c r="K111" i="1" s="1"/>
  <c r="I111" i="1"/>
  <c r="G111" i="1"/>
  <c r="J110" i="1"/>
  <c r="K110" i="1" s="1"/>
  <c r="I110" i="1"/>
  <c r="G110" i="1"/>
  <c r="J109" i="1"/>
  <c r="K109" i="1" s="1"/>
  <c r="I109" i="1"/>
  <c r="G109" i="1"/>
  <c r="J108" i="1"/>
  <c r="K108" i="1" s="1"/>
  <c r="I108" i="1"/>
  <c r="G108" i="1"/>
  <c r="J107" i="1"/>
  <c r="K107" i="1" s="1"/>
  <c r="I107" i="1"/>
  <c r="G107" i="1"/>
  <c r="J105" i="1"/>
  <c r="K105" i="1" s="1"/>
  <c r="I105" i="1"/>
  <c r="G105" i="1"/>
  <c r="J104" i="1"/>
  <c r="K104" i="1" s="1"/>
  <c r="I104" i="1"/>
  <c r="G104" i="1"/>
  <c r="J103" i="1"/>
  <c r="K103" i="1" s="1"/>
  <c r="I103" i="1"/>
  <c r="G103" i="1"/>
  <c r="J101" i="1"/>
  <c r="K101" i="1" s="1"/>
  <c r="I101" i="1"/>
  <c r="G101" i="1"/>
  <c r="J100" i="1"/>
  <c r="K100" i="1" s="1"/>
  <c r="I100" i="1"/>
  <c r="G100" i="1"/>
  <c r="J99" i="1"/>
  <c r="K99" i="1" s="1"/>
  <c r="I99" i="1"/>
  <c r="G99" i="1"/>
  <c r="J98" i="1"/>
  <c r="K98" i="1" s="1"/>
  <c r="I98" i="1"/>
  <c r="G98" i="1"/>
  <c r="J97" i="1"/>
  <c r="K97" i="1" s="1"/>
  <c r="I97" i="1"/>
  <c r="G97" i="1"/>
  <c r="J95" i="1"/>
  <c r="I95" i="1"/>
  <c r="G95" i="1"/>
  <c r="J94" i="1"/>
  <c r="K94" i="1" s="1"/>
  <c r="I94" i="1"/>
  <c r="G94" i="1"/>
  <c r="J93" i="1"/>
  <c r="K93" i="1" s="1"/>
  <c r="I93" i="1"/>
  <c r="G93" i="1"/>
  <c r="J92" i="1"/>
  <c r="K92" i="1" s="1"/>
  <c r="I92" i="1"/>
  <c r="G92" i="1"/>
  <c r="J91" i="1"/>
  <c r="K91" i="1" s="1"/>
  <c r="I91" i="1"/>
  <c r="G91" i="1"/>
  <c r="J90" i="1"/>
  <c r="K90" i="1" s="1"/>
  <c r="I90" i="1"/>
  <c r="G90" i="1"/>
  <c r="J89" i="1"/>
  <c r="K89" i="1" s="1"/>
  <c r="I89" i="1"/>
  <c r="G89" i="1"/>
  <c r="J88" i="1"/>
  <c r="K88" i="1" s="1"/>
  <c r="I88" i="1"/>
  <c r="G88" i="1"/>
  <c r="J87" i="1"/>
  <c r="K87" i="1" s="1"/>
  <c r="I87" i="1"/>
  <c r="G87" i="1"/>
  <c r="J86" i="1"/>
  <c r="K86" i="1" s="1"/>
  <c r="I86" i="1"/>
  <c r="G86" i="1"/>
  <c r="J85" i="1"/>
  <c r="K85" i="1" s="1"/>
  <c r="I85" i="1"/>
  <c r="G85" i="1"/>
  <c r="J84" i="1"/>
  <c r="K84" i="1" s="1"/>
  <c r="I84" i="1"/>
  <c r="G84" i="1"/>
  <c r="J83" i="1"/>
  <c r="K83" i="1" s="1"/>
  <c r="I83" i="1"/>
  <c r="G83" i="1"/>
  <c r="J82" i="1"/>
  <c r="K82" i="1" s="1"/>
  <c r="I82" i="1"/>
  <c r="G82" i="1"/>
  <c r="I81" i="1"/>
  <c r="K81" i="1" s="1"/>
  <c r="G81" i="1"/>
  <c r="J80" i="1"/>
  <c r="K80" i="1" s="1"/>
  <c r="I80" i="1"/>
  <c r="G80" i="1"/>
  <c r="J79" i="1"/>
  <c r="K79" i="1" s="1"/>
  <c r="I79" i="1"/>
  <c r="G79" i="1"/>
  <c r="I78" i="1"/>
  <c r="K78" i="1" s="1"/>
  <c r="G78" i="1"/>
  <c r="J77" i="1"/>
  <c r="K77" i="1" s="1"/>
  <c r="I77" i="1"/>
  <c r="G77" i="1"/>
  <c r="J76" i="1"/>
  <c r="K76" i="1" s="1"/>
  <c r="I76" i="1"/>
  <c r="G76" i="1"/>
  <c r="J75" i="1"/>
  <c r="K75" i="1" s="1"/>
  <c r="I75" i="1"/>
  <c r="G75" i="1"/>
  <c r="J74" i="1"/>
  <c r="K74" i="1" s="1"/>
  <c r="G74" i="1"/>
  <c r="J72" i="1"/>
  <c r="K72" i="1" s="1"/>
  <c r="I72" i="1"/>
  <c r="G72" i="1"/>
  <c r="J71" i="1"/>
  <c r="K71" i="1" s="1"/>
  <c r="I71" i="1"/>
  <c r="G71" i="1"/>
  <c r="J70" i="1"/>
  <c r="K70" i="1" s="1"/>
  <c r="I70" i="1"/>
  <c r="G70" i="1"/>
  <c r="J69" i="1"/>
  <c r="K69" i="1" s="1"/>
  <c r="I69" i="1"/>
  <c r="G69" i="1"/>
  <c r="J68" i="1"/>
  <c r="K68" i="1" s="1"/>
  <c r="I68" i="1"/>
  <c r="G68" i="1"/>
  <c r="J67" i="1"/>
  <c r="K67" i="1" s="1"/>
  <c r="I67" i="1"/>
  <c r="G67" i="1"/>
  <c r="J66" i="1"/>
  <c r="K66" i="1" s="1"/>
  <c r="I66" i="1"/>
  <c r="G66" i="1"/>
  <c r="J65" i="1"/>
  <c r="K65" i="1" s="1"/>
  <c r="I65" i="1"/>
  <c r="G65" i="1"/>
  <c r="J64" i="1"/>
  <c r="K64" i="1" s="1"/>
  <c r="I64" i="1"/>
  <c r="G64" i="1"/>
  <c r="J63" i="1"/>
  <c r="K63" i="1" s="1"/>
  <c r="I63" i="1"/>
  <c r="G63" i="1"/>
  <c r="J62" i="1"/>
  <c r="K62" i="1" s="1"/>
  <c r="I62" i="1"/>
  <c r="G62" i="1"/>
  <c r="J60" i="1"/>
  <c r="K60" i="1" s="1"/>
  <c r="I60" i="1"/>
  <c r="G60" i="1"/>
  <c r="J59" i="1"/>
  <c r="K59" i="1" s="1"/>
  <c r="I59" i="1"/>
  <c r="G59" i="1"/>
  <c r="J58" i="1"/>
  <c r="K58" i="1" s="1"/>
  <c r="I58" i="1"/>
  <c r="G58" i="1"/>
  <c r="J57" i="1"/>
  <c r="K57" i="1" s="1"/>
  <c r="I57" i="1"/>
  <c r="G57" i="1"/>
  <c r="J56" i="1"/>
  <c r="K56" i="1" s="1"/>
  <c r="I56" i="1"/>
  <c r="G56" i="1"/>
  <c r="I54" i="1"/>
  <c r="K54" i="1" s="1"/>
  <c r="G54" i="1"/>
  <c r="J53" i="1"/>
  <c r="K53" i="1" s="1"/>
  <c r="I53" i="1"/>
  <c r="G53" i="1"/>
  <c r="J52" i="1"/>
  <c r="K52" i="1" s="1"/>
  <c r="I52" i="1"/>
  <c r="G52" i="1"/>
  <c r="J51" i="1"/>
  <c r="K51" i="1" s="1"/>
  <c r="I51" i="1"/>
  <c r="G51" i="1"/>
  <c r="J50" i="1"/>
  <c r="K50" i="1" s="1"/>
  <c r="I50" i="1"/>
  <c r="G50" i="1"/>
  <c r="J49" i="1"/>
  <c r="K49" i="1" s="1"/>
  <c r="I49" i="1"/>
  <c r="G49" i="1"/>
  <c r="J48" i="1"/>
  <c r="K48" i="1" s="1"/>
  <c r="I48" i="1"/>
  <c r="G48" i="1"/>
  <c r="J47" i="1"/>
  <c r="K47" i="1" s="1"/>
  <c r="I47" i="1"/>
  <c r="G47" i="1"/>
  <c r="J46" i="1"/>
  <c r="K46" i="1" s="1"/>
  <c r="I46" i="1"/>
  <c r="G46" i="1"/>
  <c r="J45" i="1"/>
  <c r="K45" i="1" s="1"/>
  <c r="I45" i="1"/>
  <c r="G45" i="1"/>
  <c r="J44" i="1"/>
  <c r="K44" i="1" s="1"/>
  <c r="I44" i="1"/>
  <c r="G44" i="1"/>
  <c r="J43" i="1"/>
  <c r="K43" i="1" s="1"/>
  <c r="I43" i="1"/>
  <c r="G43" i="1"/>
  <c r="J42" i="1"/>
  <c r="K42" i="1" s="1"/>
  <c r="I42" i="1"/>
  <c r="G42" i="1"/>
  <c r="J41" i="1"/>
  <c r="K41" i="1" s="1"/>
  <c r="I41" i="1"/>
  <c r="G41" i="1"/>
  <c r="J40" i="1"/>
  <c r="K40" i="1" s="1"/>
  <c r="I40" i="1"/>
  <c r="G40" i="1"/>
  <c r="J39" i="1"/>
  <c r="K39" i="1" s="1"/>
  <c r="I39" i="1"/>
  <c r="G39" i="1"/>
  <c r="J38" i="1"/>
  <c r="K38" i="1" s="1"/>
  <c r="I38" i="1"/>
  <c r="G38" i="1"/>
  <c r="J37" i="1"/>
  <c r="K37" i="1" s="1"/>
  <c r="I37" i="1"/>
  <c r="G37" i="1"/>
  <c r="J36" i="1"/>
  <c r="K36" i="1" s="1"/>
  <c r="I36" i="1"/>
  <c r="G36" i="1"/>
  <c r="J35" i="1"/>
  <c r="K35" i="1" s="1"/>
  <c r="I35" i="1"/>
  <c r="G35" i="1"/>
  <c r="J34" i="1"/>
  <c r="K34" i="1" s="1"/>
  <c r="I34" i="1"/>
  <c r="G34" i="1"/>
  <c r="J33" i="1"/>
  <c r="K33" i="1" s="1"/>
  <c r="I33" i="1"/>
  <c r="G33" i="1"/>
  <c r="J32" i="1"/>
  <c r="K32" i="1" s="1"/>
  <c r="I32" i="1"/>
  <c r="G32" i="1"/>
  <c r="J30" i="1"/>
  <c r="K30" i="1" s="1"/>
  <c r="I30" i="1"/>
  <c r="G30" i="1"/>
  <c r="J29" i="1"/>
  <c r="K29" i="1" s="1"/>
  <c r="I29" i="1"/>
  <c r="G29" i="1"/>
  <c r="N33" i="1" l="1"/>
  <c r="O33" i="1"/>
  <c r="O29" i="1"/>
  <c r="N29" i="1"/>
  <c r="O34" i="1"/>
  <c r="N34" i="1"/>
  <c r="O38" i="1"/>
  <c r="N38" i="1"/>
  <c r="O42" i="1"/>
  <c r="N42" i="1"/>
  <c r="O46" i="1"/>
  <c r="N46" i="1"/>
  <c r="O50" i="1"/>
  <c r="N50" i="1"/>
  <c r="O58" i="1"/>
  <c r="N58" i="1"/>
  <c r="O63" i="1"/>
  <c r="N63" i="1"/>
  <c r="O67" i="1"/>
  <c r="N67" i="1"/>
  <c r="O71" i="1"/>
  <c r="N71" i="1"/>
  <c r="O75" i="1"/>
  <c r="N75" i="1"/>
  <c r="O78" i="1"/>
  <c r="N78" i="1"/>
  <c r="N81" i="1"/>
  <c r="O81" i="1"/>
  <c r="N85" i="1"/>
  <c r="O85" i="1"/>
  <c r="N89" i="1"/>
  <c r="O89" i="1"/>
  <c r="N93" i="1"/>
  <c r="O93" i="1"/>
  <c r="O98" i="1"/>
  <c r="N98" i="1"/>
  <c r="N103" i="1"/>
  <c r="O103" i="1"/>
  <c r="O108" i="1"/>
  <c r="N108" i="1"/>
  <c r="O112" i="1"/>
  <c r="N112" i="1"/>
  <c r="O116" i="1"/>
  <c r="N116" i="1"/>
  <c r="O121" i="1"/>
  <c r="N121" i="1"/>
  <c r="O125" i="1"/>
  <c r="N125" i="1"/>
  <c r="O129" i="1"/>
  <c r="N129" i="1"/>
  <c r="O134" i="1"/>
  <c r="N134" i="1"/>
  <c r="O138" i="1"/>
  <c r="N138" i="1"/>
  <c r="O142" i="1"/>
  <c r="N142" i="1"/>
  <c r="N147" i="1"/>
  <c r="O147" i="1"/>
  <c r="O151" i="1"/>
  <c r="N151" i="1"/>
  <c r="O155" i="1"/>
  <c r="N155" i="1"/>
  <c r="O159" i="1"/>
  <c r="N159" i="1"/>
  <c r="O163" i="1"/>
  <c r="N163" i="1"/>
  <c r="O167" i="1"/>
  <c r="N167" i="1"/>
  <c r="O171" i="1"/>
  <c r="N171" i="1"/>
  <c r="O175" i="1"/>
  <c r="N175" i="1"/>
  <c r="O179" i="1"/>
  <c r="N179" i="1"/>
  <c r="O183" i="1"/>
  <c r="N183" i="1"/>
  <c r="O186" i="1"/>
  <c r="N186" i="1"/>
  <c r="O190" i="1"/>
  <c r="N190" i="1"/>
  <c r="O195" i="1"/>
  <c r="N195" i="1"/>
  <c r="O198" i="1"/>
  <c r="N198" i="1"/>
  <c r="O201" i="1"/>
  <c r="N201" i="1"/>
  <c r="O205" i="1"/>
  <c r="N205" i="1"/>
  <c r="O207" i="1"/>
  <c r="N207" i="1"/>
  <c r="O210" i="1"/>
  <c r="N210" i="1"/>
  <c r="O215" i="1"/>
  <c r="N215" i="1"/>
  <c r="O219" i="1"/>
  <c r="N219" i="1"/>
  <c r="O224" i="1"/>
  <c r="N224" i="1"/>
  <c r="O229" i="1"/>
  <c r="N229" i="1"/>
  <c r="O233" i="1"/>
  <c r="N233" i="1"/>
  <c r="O237" i="1"/>
  <c r="N237" i="1"/>
  <c r="O241" i="1"/>
  <c r="N241" i="1"/>
  <c r="O245" i="1"/>
  <c r="N245" i="1"/>
  <c r="O248" i="1"/>
  <c r="N248" i="1"/>
  <c r="O253" i="1"/>
  <c r="N253" i="1"/>
  <c r="O257" i="1"/>
  <c r="N257" i="1"/>
  <c r="O261" i="1"/>
  <c r="N261" i="1"/>
  <c r="O265" i="1"/>
  <c r="N265" i="1"/>
  <c r="N37" i="1"/>
  <c r="O37" i="1"/>
  <c r="N45" i="1"/>
  <c r="O45" i="1"/>
  <c r="N49" i="1"/>
  <c r="O49" i="1"/>
  <c r="N53" i="1"/>
  <c r="O53" i="1"/>
  <c r="N57" i="1"/>
  <c r="O57" i="1"/>
  <c r="O62" i="1"/>
  <c r="N62" i="1"/>
  <c r="O66" i="1"/>
  <c r="N66" i="1"/>
  <c r="O70" i="1"/>
  <c r="N70" i="1"/>
  <c r="O74" i="1"/>
  <c r="N74" i="1"/>
  <c r="N84" i="1"/>
  <c r="O84" i="1"/>
  <c r="O88" i="1"/>
  <c r="N88" i="1"/>
  <c r="O92" i="1"/>
  <c r="N92" i="1"/>
  <c r="N97" i="1"/>
  <c r="O97" i="1"/>
  <c r="N101" i="1"/>
  <c r="O101" i="1"/>
  <c r="O107" i="1"/>
  <c r="N107" i="1"/>
  <c r="O111" i="1"/>
  <c r="N111" i="1"/>
  <c r="O115" i="1"/>
  <c r="N115" i="1"/>
  <c r="O120" i="1"/>
  <c r="N120" i="1"/>
  <c r="O124" i="1"/>
  <c r="N124" i="1"/>
  <c r="O128" i="1"/>
  <c r="N128" i="1"/>
  <c r="O133" i="1"/>
  <c r="N133" i="1"/>
  <c r="N137" i="1"/>
  <c r="O137" i="1"/>
  <c r="N141" i="1"/>
  <c r="O141" i="1"/>
  <c r="N145" i="1"/>
  <c r="O145" i="1"/>
  <c r="N150" i="1"/>
  <c r="O150" i="1"/>
  <c r="O154" i="1"/>
  <c r="N154" i="1"/>
  <c r="O158" i="1"/>
  <c r="N158" i="1"/>
  <c r="O162" i="1"/>
  <c r="N162" i="1"/>
  <c r="O166" i="1"/>
  <c r="N166" i="1"/>
  <c r="O170" i="1"/>
  <c r="N170" i="1"/>
  <c r="O174" i="1"/>
  <c r="N174" i="1"/>
  <c r="O178" i="1"/>
  <c r="N178" i="1"/>
  <c r="O182" i="1"/>
  <c r="N182" i="1"/>
  <c r="O189" i="1"/>
  <c r="N189" i="1"/>
  <c r="O193" i="1"/>
  <c r="N193" i="1"/>
  <c r="O197" i="1"/>
  <c r="N197" i="1"/>
  <c r="O204" i="1"/>
  <c r="N204" i="1"/>
  <c r="O209" i="1"/>
  <c r="N209" i="1"/>
  <c r="O214" i="1"/>
  <c r="N214" i="1"/>
  <c r="O218" i="1"/>
  <c r="N218" i="1"/>
  <c r="O222" i="1"/>
  <c r="N222" i="1"/>
  <c r="O228" i="1"/>
  <c r="N228" i="1"/>
  <c r="O232" i="1"/>
  <c r="N232" i="1"/>
  <c r="O236" i="1"/>
  <c r="N236" i="1"/>
  <c r="O240" i="1"/>
  <c r="N240" i="1"/>
  <c r="O244" i="1"/>
  <c r="N244" i="1"/>
  <c r="O252" i="1"/>
  <c r="N252" i="1"/>
  <c r="O256" i="1"/>
  <c r="N256" i="1"/>
  <c r="O260" i="1"/>
  <c r="N260" i="1"/>
  <c r="O264" i="1"/>
  <c r="N264" i="1"/>
  <c r="N32" i="1"/>
  <c r="O32" i="1"/>
  <c r="N44" i="1"/>
  <c r="O44" i="1"/>
  <c r="N48" i="1"/>
  <c r="O48" i="1"/>
  <c r="N56" i="1"/>
  <c r="O56" i="1"/>
  <c r="N65" i="1"/>
  <c r="O65" i="1"/>
  <c r="N69" i="1"/>
  <c r="O69" i="1"/>
  <c r="N77" i="1"/>
  <c r="O77" i="1"/>
  <c r="N80" i="1"/>
  <c r="O80" i="1"/>
  <c r="O83" i="1"/>
  <c r="N83" i="1"/>
  <c r="O87" i="1"/>
  <c r="N87" i="1"/>
  <c r="O91" i="1"/>
  <c r="N91" i="1"/>
  <c r="O95" i="1"/>
  <c r="N95" i="1"/>
  <c r="O100" i="1"/>
  <c r="N100" i="1"/>
  <c r="O105" i="1"/>
  <c r="N105" i="1"/>
  <c r="O110" i="1"/>
  <c r="N110" i="1"/>
  <c r="O114" i="1"/>
  <c r="N114" i="1"/>
  <c r="O118" i="1"/>
  <c r="N118" i="1"/>
  <c r="O123" i="1"/>
  <c r="N123" i="1"/>
  <c r="O127" i="1"/>
  <c r="N127" i="1"/>
  <c r="O131" i="1"/>
  <c r="N131" i="1"/>
  <c r="O136" i="1"/>
  <c r="N136" i="1"/>
  <c r="O140" i="1"/>
  <c r="N140" i="1"/>
  <c r="O144" i="1"/>
  <c r="N144" i="1"/>
  <c r="O149" i="1"/>
  <c r="N149" i="1"/>
  <c r="O153" i="1"/>
  <c r="N153" i="1"/>
  <c r="O157" i="1"/>
  <c r="N157" i="1"/>
  <c r="O161" i="1"/>
  <c r="N161" i="1"/>
  <c r="O165" i="1"/>
  <c r="N165" i="1"/>
  <c r="O169" i="1"/>
  <c r="N169" i="1"/>
  <c r="O173" i="1"/>
  <c r="N173" i="1"/>
  <c r="O177" i="1"/>
  <c r="N177" i="1"/>
  <c r="O181" i="1"/>
  <c r="N181" i="1"/>
  <c r="O185" i="1"/>
  <c r="N185" i="1"/>
  <c r="O188" i="1"/>
  <c r="N188" i="1"/>
  <c r="O192" i="1"/>
  <c r="N192" i="1"/>
  <c r="O200" i="1"/>
  <c r="N200" i="1"/>
  <c r="O203" i="1"/>
  <c r="N203" i="1"/>
  <c r="O206" i="1"/>
  <c r="N206" i="1"/>
  <c r="O208" i="1"/>
  <c r="N208" i="1"/>
  <c r="O213" i="1"/>
  <c r="N213" i="1"/>
  <c r="O217" i="1"/>
  <c r="N217" i="1"/>
  <c r="O221" i="1"/>
  <c r="N221" i="1"/>
  <c r="O227" i="1"/>
  <c r="N227" i="1"/>
  <c r="O231" i="1"/>
  <c r="N231" i="1"/>
  <c r="O235" i="1"/>
  <c r="N235" i="1"/>
  <c r="O239" i="1"/>
  <c r="N239" i="1"/>
  <c r="O243" i="1"/>
  <c r="N243" i="1"/>
  <c r="O251" i="1"/>
  <c r="N251" i="1"/>
  <c r="O255" i="1"/>
  <c r="N255" i="1"/>
  <c r="O259" i="1"/>
  <c r="N259" i="1"/>
  <c r="O263" i="1"/>
  <c r="N263" i="1"/>
  <c r="N41" i="1"/>
  <c r="O41" i="1"/>
  <c r="N36" i="1"/>
  <c r="O36" i="1"/>
  <c r="N40" i="1"/>
  <c r="O40" i="1"/>
  <c r="N52" i="1"/>
  <c r="O52" i="1"/>
  <c r="N60" i="1"/>
  <c r="O60" i="1"/>
  <c r="O30" i="1"/>
  <c r="N30" i="1"/>
  <c r="O35" i="1"/>
  <c r="N35" i="1"/>
  <c r="O39" i="1"/>
  <c r="N39" i="1"/>
  <c r="O43" i="1"/>
  <c r="N43" i="1"/>
  <c r="O47" i="1"/>
  <c r="N47" i="1"/>
  <c r="O51" i="1"/>
  <c r="N51" i="1"/>
  <c r="O54" i="1"/>
  <c r="N54" i="1"/>
  <c r="O59" i="1"/>
  <c r="N59" i="1"/>
  <c r="N64" i="1"/>
  <c r="O64" i="1"/>
  <c r="N68" i="1"/>
  <c r="O68" i="1"/>
  <c r="N72" i="1"/>
  <c r="O72" i="1"/>
  <c r="N76" i="1"/>
  <c r="O76" i="1"/>
  <c r="O79" i="1"/>
  <c r="N79" i="1"/>
  <c r="O82" i="1"/>
  <c r="N82" i="1"/>
  <c r="O86" i="1"/>
  <c r="N86" i="1"/>
  <c r="O90" i="1"/>
  <c r="N90" i="1"/>
  <c r="O94" i="1"/>
  <c r="N94" i="1"/>
  <c r="O99" i="1"/>
  <c r="N99" i="1"/>
  <c r="O104" i="1"/>
  <c r="N104" i="1"/>
  <c r="O109" i="1"/>
  <c r="N109" i="1"/>
  <c r="O113" i="1"/>
  <c r="N113" i="1"/>
  <c r="O117" i="1"/>
  <c r="N117" i="1"/>
  <c r="O122" i="1"/>
  <c r="N122" i="1"/>
  <c r="O126" i="1"/>
  <c r="N126" i="1"/>
  <c r="O130" i="1"/>
  <c r="N130" i="1"/>
  <c r="O135" i="1"/>
  <c r="N135" i="1"/>
  <c r="O139" i="1"/>
  <c r="N139" i="1"/>
  <c r="O143" i="1"/>
  <c r="N143" i="1"/>
  <c r="O148" i="1"/>
  <c r="N148" i="1"/>
  <c r="O152" i="1"/>
  <c r="N152" i="1"/>
  <c r="O156" i="1"/>
  <c r="N156" i="1"/>
  <c r="O160" i="1"/>
  <c r="N160" i="1"/>
  <c r="O164" i="1"/>
  <c r="N164" i="1"/>
  <c r="O168" i="1"/>
  <c r="N168" i="1"/>
  <c r="O172" i="1"/>
  <c r="N172" i="1"/>
  <c r="O176" i="1"/>
  <c r="N176" i="1"/>
  <c r="O180" i="1"/>
  <c r="N180" i="1"/>
  <c r="O184" i="1"/>
  <c r="N184" i="1"/>
  <c r="O187" i="1"/>
  <c r="N187" i="1"/>
  <c r="O191" i="1"/>
  <c r="N191" i="1"/>
  <c r="O196" i="1"/>
  <c r="N196" i="1"/>
  <c r="O199" i="1"/>
  <c r="N199" i="1"/>
  <c r="O202" i="1"/>
  <c r="N202" i="1"/>
  <c r="O211" i="1"/>
  <c r="N211" i="1"/>
  <c r="O216" i="1"/>
  <c r="N216" i="1"/>
  <c r="O220" i="1"/>
  <c r="N220" i="1"/>
  <c r="O225" i="1"/>
  <c r="N225" i="1"/>
  <c r="O230" i="1"/>
  <c r="N230" i="1"/>
  <c r="O234" i="1"/>
  <c r="N234" i="1"/>
  <c r="O238" i="1"/>
  <c r="N238" i="1"/>
  <c r="O242" i="1"/>
  <c r="N242" i="1"/>
  <c r="O246" i="1"/>
  <c r="N246" i="1"/>
  <c r="O249" i="1"/>
  <c r="N249" i="1"/>
  <c r="O254" i="1"/>
  <c r="N254" i="1"/>
  <c r="O258" i="1"/>
  <c r="N258" i="1"/>
  <c r="O262" i="1"/>
  <c r="N262" i="1"/>
  <c r="O267" i="1"/>
  <c r="N267" i="1"/>
  <c r="N268" i="1" l="1"/>
  <c r="O268" i="1"/>
</calcChain>
</file>

<file path=xl/sharedStrings.xml><?xml version="1.0" encoding="utf-8"?>
<sst xmlns="http://schemas.openxmlformats.org/spreadsheetml/2006/main" count="1093" uniqueCount="820">
  <si>
    <t>Series_w_size</t>
  </si>
  <si>
    <t>944</t>
  </si>
  <si>
    <t>10</t>
  </si>
  <si>
    <t>94410</t>
  </si>
  <si>
    <t>CLASSIC Blender oval white ponyhair</t>
  </si>
  <si>
    <t>16</t>
  </si>
  <si>
    <t>94416</t>
  </si>
  <si>
    <t>964</t>
  </si>
  <si>
    <t>4</t>
  </si>
  <si>
    <t>9644</t>
  </si>
  <si>
    <t>CLASSIC Make-up brush red sable hair</t>
  </si>
  <si>
    <t>6</t>
  </si>
  <si>
    <t>9646</t>
  </si>
  <si>
    <t>8</t>
  </si>
  <si>
    <t>9648</t>
  </si>
  <si>
    <t>96410</t>
  </si>
  <si>
    <t>12</t>
  </si>
  <si>
    <t>96412</t>
  </si>
  <si>
    <t>14</t>
  </si>
  <si>
    <t>96414</t>
  </si>
  <si>
    <t>96416</t>
  </si>
  <si>
    <t>965</t>
  </si>
  <si>
    <t>22</t>
  </si>
  <si>
    <t>96522</t>
  </si>
  <si>
    <t>CLASSIC foundation brush synthetic fibres</t>
  </si>
  <si>
    <t>966</t>
  </si>
  <si>
    <t>9666</t>
  </si>
  <si>
    <t>CLASSIC Lip brush synthetic fibre</t>
  </si>
  <si>
    <t>968</t>
  </si>
  <si>
    <t>9684</t>
  </si>
  <si>
    <t>CLASSIC Concealer brush synthetic fibres</t>
  </si>
  <si>
    <t>9688</t>
  </si>
  <si>
    <t>96812</t>
  </si>
  <si>
    <t>96816</t>
  </si>
  <si>
    <t>20</t>
  </si>
  <si>
    <t>96820</t>
  </si>
  <si>
    <t>3674</t>
  </si>
  <si>
    <t>0</t>
  </si>
  <si>
    <t>36740</t>
  </si>
  <si>
    <t>CLASSIC Eyelash brush</t>
  </si>
  <si>
    <t>3684</t>
  </si>
  <si>
    <t>36840</t>
  </si>
  <si>
    <t>CLASSIC Brow lash groomer</t>
  </si>
  <si>
    <t>3704</t>
  </si>
  <si>
    <t>37040</t>
  </si>
  <si>
    <t>CLASSIC Applicator</t>
  </si>
  <si>
    <t>3734</t>
  </si>
  <si>
    <t>37340</t>
  </si>
  <si>
    <t>CLASSIC Applicator with 6 changeable heads</t>
  </si>
  <si>
    <t>3744</t>
  </si>
  <si>
    <t>37440</t>
  </si>
  <si>
    <t>CLASSIC Applicator black</t>
  </si>
  <si>
    <t>3822</t>
  </si>
  <si>
    <t>38220</t>
  </si>
  <si>
    <t>CLASSIC Powder brush for mineral Powder, goat hair</t>
  </si>
  <si>
    <t>3852</t>
  </si>
  <si>
    <t>38520</t>
  </si>
  <si>
    <t>CLASSIC Powder/Foundation brush, goat hair/synthetic</t>
  </si>
  <si>
    <t>4074</t>
  </si>
  <si>
    <t>40740</t>
  </si>
  <si>
    <t>CLASSIC Eyelash tint brush fine synthetic fibre</t>
  </si>
  <si>
    <t>NEW</t>
  </si>
  <si>
    <t>CLASSIC Detail-Definer, Russian red sable hair</t>
  </si>
  <si>
    <t>4194</t>
  </si>
  <si>
    <t>41940</t>
  </si>
  <si>
    <t>CLASSIC Eyeshadow brush small round, dark sable hair</t>
  </si>
  <si>
    <t>4196</t>
  </si>
  <si>
    <t>41960</t>
  </si>
  <si>
    <t>CLASSIC Eyeshadow brush large round, dark sable hair</t>
  </si>
  <si>
    <t>4274</t>
  </si>
  <si>
    <t>42740</t>
  </si>
  <si>
    <t>CLASSIC Eyeshadow brush angled-oval, dark sable hair</t>
  </si>
  <si>
    <t>4314</t>
  </si>
  <si>
    <t>43140</t>
  </si>
  <si>
    <t>CLASSIC Eyeshadow brush, angled, red sable hair</t>
  </si>
  <si>
    <t>4324</t>
  </si>
  <si>
    <t>43240</t>
  </si>
  <si>
    <t>CLASSIC Lip brush red sable hair</t>
  </si>
  <si>
    <t>4354</t>
  </si>
  <si>
    <t>43544</t>
  </si>
  <si>
    <t>CLASSIC Make-up brush angled, synthetic fibres</t>
  </si>
  <si>
    <t>43548</t>
  </si>
  <si>
    <t>4374</t>
  </si>
  <si>
    <t>43744</t>
  </si>
  <si>
    <t>CLASSIC Make-up brush angled fine synthetic fibres</t>
  </si>
  <si>
    <t>43748</t>
  </si>
  <si>
    <t>4394</t>
  </si>
  <si>
    <t>43940</t>
  </si>
  <si>
    <t>CLASSIC large Eyeshadow brush angled, dark sable hair</t>
  </si>
  <si>
    <t>4414</t>
  </si>
  <si>
    <t>44140</t>
  </si>
  <si>
    <t>CLASSIC Lipliner  red sable hair</t>
  </si>
  <si>
    <t>4474</t>
  </si>
  <si>
    <t>44740</t>
  </si>
  <si>
    <t>CLASSIC eye definer smooth pony hair</t>
  </si>
  <si>
    <t>4504</t>
  </si>
  <si>
    <t>45040</t>
  </si>
  <si>
    <t>CLASSIC ,,Gel-Eyeliner'' synthetic fibres</t>
  </si>
  <si>
    <t>4614</t>
  </si>
  <si>
    <t>46140</t>
  </si>
  <si>
    <t>CLASSIC Eyeliner red sable hair</t>
  </si>
  <si>
    <t>4634</t>
  </si>
  <si>
    <t>46340</t>
  </si>
  <si>
    <t>CLASSIC ,,Eyeliner'' bended red sable hair</t>
  </si>
  <si>
    <t>4774</t>
  </si>
  <si>
    <t>47740</t>
  </si>
  <si>
    <t>CLASSIC Fan brush dark brown extra fine mountain goat hair</t>
  </si>
  <si>
    <t>9014</t>
  </si>
  <si>
    <t>90140</t>
  </si>
  <si>
    <t>CLASSIC Blusher brush round brown mountain goat hair</t>
  </si>
  <si>
    <t>9114</t>
  </si>
  <si>
    <t>91140</t>
  </si>
  <si>
    <t>CLASSIC Blusher brush oval brown mountain goat hair</t>
  </si>
  <si>
    <t>9124</t>
  </si>
  <si>
    <t>91240</t>
  </si>
  <si>
    <t>CLASSIC Powder/blusher/brush/blender white mountain goat hair</t>
  </si>
  <si>
    <t>9214</t>
  </si>
  <si>
    <t>92140</t>
  </si>
  <si>
    <t>CLASSIC Blusher brush, angled brown mountain goat hair</t>
  </si>
  <si>
    <t>CLASSIC Countouring Brush flat, extra smooth,"crimped"synthetic fibres</t>
  </si>
  <si>
    <t>9413</t>
  </si>
  <si>
    <t>94130</t>
  </si>
  <si>
    <t>CLASSIC Powder brush angled brown mountain goat hair</t>
  </si>
  <si>
    <t>9414</t>
  </si>
  <si>
    <t>94140</t>
  </si>
  <si>
    <t>CLASSIC Powder brush round brown mountain goat hair</t>
  </si>
  <si>
    <t>CLASSIC Large Powder brush pointed,extra fine, white mountain goat hair</t>
  </si>
  <si>
    <t>9514</t>
  </si>
  <si>
    <t>95140</t>
  </si>
  <si>
    <t>CLASSIC Powder brush oval brown mountain goat hair</t>
  </si>
  <si>
    <t>9523</t>
  </si>
  <si>
    <t>95230</t>
  </si>
  <si>
    <t>CLASSIC SELECTION Powder brush oval, brown mountain goat hai</t>
  </si>
  <si>
    <t>9714</t>
  </si>
  <si>
    <t>97140</t>
  </si>
  <si>
    <t>CLASSIC Blusher brush angled brown mountain goat hair</t>
  </si>
  <si>
    <t>9923</t>
  </si>
  <si>
    <t>99230</t>
  </si>
  <si>
    <t>CLASSIC SELECTION Powder brush extra large, oval, goat hair</t>
  </si>
  <si>
    <t>9993</t>
  </si>
  <si>
    <t>99930</t>
  </si>
  <si>
    <t>CLASSIC SELECTION Body Powder brush, white goat hair</t>
  </si>
  <si>
    <t>90244</t>
  </si>
  <si>
    <t>902440</t>
  </si>
  <si>
    <t>CLASSIC LUXE Blusher brush finest dark brown goat hair</t>
  </si>
  <si>
    <t>91244</t>
  </si>
  <si>
    <t>912440</t>
  </si>
  <si>
    <t>CLASSIC LUXE Blusher brush oval, goat hair</t>
  </si>
  <si>
    <t>92244</t>
  </si>
  <si>
    <t>922440</t>
  </si>
  <si>
    <t>CLASSIC LUXE Blusher brush angled, goat hair</t>
  </si>
  <si>
    <t>94244</t>
  </si>
  <si>
    <t>942440</t>
  </si>
  <si>
    <t>CLASSIC LUXE Powder brush round, goat hair</t>
  </si>
  <si>
    <t>95244</t>
  </si>
  <si>
    <t>952440</t>
  </si>
  <si>
    <t>CLASSIC LUXE Powder brush oval brown mountain goat hair</t>
  </si>
  <si>
    <t>97244</t>
  </si>
  <si>
    <t>972440</t>
  </si>
  <si>
    <t>98244</t>
  </si>
  <si>
    <t>982440</t>
  </si>
  <si>
    <t>CLASSIC LUXE Powder brush poin goat hair</t>
  </si>
  <si>
    <t>9065</t>
  </si>
  <si>
    <t>90650</t>
  </si>
  <si>
    <t>RONDO Foundation brush synthetic mixture</t>
  </si>
  <si>
    <t>9465</t>
  </si>
  <si>
    <t>94650</t>
  </si>
  <si>
    <t>RONDO Foundation and Powder brush, synthetic fibre mixture</t>
  </si>
  <si>
    <t>9770</t>
  </si>
  <si>
    <t>97700</t>
  </si>
  <si>
    <t>Brush for foundation &amp; creamy  blush, synthetic fibres</t>
  </si>
  <si>
    <t>9775</t>
  </si>
  <si>
    <t>97750</t>
  </si>
  <si>
    <t>Brush for foundation &amp; creamy  Synthetic filament</t>
  </si>
  <si>
    <t>4544</t>
  </si>
  <si>
    <t>45440</t>
  </si>
  <si>
    <t>MINERAL CONCEALER synthetic fibre</t>
  </si>
  <si>
    <t>9300</t>
  </si>
  <si>
    <t>93000</t>
  </si>
  <si>
    <t>DIVA Powder brush oval finest squirrel hair mixture</t>
  </si>
  <si>
    <t>9400</t>
  </si>
  <si>
    <t>94000</t>
  </si>
  <si>
    <t>DIVA Powder brush round finest squirrel hair mixture</t>
  </si>
  <si>
    <t>vkp excl btw</t>
  </si>
  <si>
    <t>AKP 2014 +1</t>
  </si>
  <si>
    <t>Euro AKP Duitsland 2015</t>
  </si>
  <si>
    <t>€ less 15 %</t>
  </si>
  <si>
    <t>EAN</t>
  </si>
  <si>
    <t>4017505997915</t>
  </si>
  <si>
    <t>4017505997489</t>
  </si>
  <si>
    <t>4017505993894</t>
  </si>
  <si>
    <t>4017505990220</t>
  </si>
  <si>
    <t>4017505993689</t>
  </si>
  <si>
    <t>4017505993900</t>
  </si>
  <si>
    <t>4017505993696</t>
  </si>
  <si>
    <t>4017505993917</t>
  </si>
  <si>
    <t>4017505993702</t>
  </si>
  <si>
    <t>4017505994556</t>
  </si>
  <si>
    <t>4017505998349</t>
  </si>
  <si>
    <t>4017505994730</t>
  </si>
  <si>
    <t>4017505994747</t>
  </si>
  <si>
    <t>4017505993931</t>
  </si>
  <si>
    <t>4017505993948</t>
  </si>
  <si>
    <t>4017505993955</t>
  </si>
  <si>
    <t>4017505990336</t>
  </si>
  <si>
    <t>4017505994518</t>
  </si>
  <si>
    <t>4017505993801</t>
  </si>
  <si>
    <t>4017505994570</t>
  </si>
  <si>
    <t>4017505997472</t>
  </si>
  <si>
    <t>4017505995270</t>
  </si>
  <si>
    <t>4017505996185</t>
  </si>
  <si>
    <t>4017505998387</t>
  </si>
  <si>
    <t>4017505993719</t>
  </si>
  <si>
    <t>4017505994891</t>
  </si>
  <si>
    <t>4017505996512</t>
  </si>
  <si>
    <t>4017505994525</t>
  </si>
  <si>
    <t>4017505997137</t>
  </si>
  <si>
    <t>4017505994587</t>
  </si>
  <si>
    <t>4017505994594</t>
  </si>
  <si>
    <t>4017505993733</t>
  </si>
  <si>
    <t>4017505994532</t>
  </si>
  <si>
    <t>4017505994013</t>
  </si>
  <si>
    <t>4017505993740</t>
  </si>
  <si>
    <t>4017505996536</t>
  </si>
  <si>
    <t>4017505997380</t>
  </si>
  <si>
    <t>4017505993788</t>
  </si>
  <si>
    <t>4017505995232</t>
  </si>
  <si>
    <t>4017505995201</t>
  </si>
  <si>
    <t>4017505990985</t>
  </si>
  <si>
    <t>4017505991142</t>
  </si>
  <si>
    <t>4017505998363</t>
  </si>
  <si>
    <t>4017505991296</t>
  </si>
  <si>
    <t>4017505994044</t>
  </si>
  <si>
    <t>4017505991517</t>
  </si>
  <si>
    <t>4017505991647</t>
  </si>
  <si>
    <t>4017505991685</t>
  </si>
  <si>
    <t>4017505991821</t>
  </si>
  <si>
    <t>4017505991890</t>
  </si>
  <si>
    <t>4017505991913</t>
  </si>
  <si>
    <t>4017505997694</t>
  </si>
  <si>
    <t>4017505997700</t>
  </si>
  <si>
    <t>4017505997717</t>
  </si>
  <si>
    <t>4017505997724</t>
  </si>
  <si>
    <t>4017505997731</t>
  </si>
  <si>
    <t>4017505997748</t>
  </si>
  <si>
    <t>4017505997755</t>
  </si>
  <si>
    <t>4017505997496</t>
  </si>
  <si>
    <t>4017505996543</t>
  </si>
  <si>
    <t>4017505997144</t>
  </si>
  <si>
    <t>4017505997953</t>
  </si>
  <si>
    <t>4017505998356</t>
  </si>
  <si>
    <t>4017505995362</t>
  </si>
  <si>
    <t>4017505995379</t>
  </si>
  <si>
    <t>9600</t>
  </si>
  <si>
    <t>96000</t>
  </si>
  <si>
    <t>KABUKI Pocket Powder brush in  leather sleeve, d.b. goat hai</t>
  </si>
  <si>
    <t>4017505993344</t>
  </si>
  <si>
    <t>9700</t>
  </si>
  <si>
    <t>97000</t>
  </si>
  <si>
    <t>KABUKI Powder brush with travel box, synthetic fibres</t>
  </si>
  <si>
    <t>4017505997021</t>
  </si>
  <si>
    <t>9710</t>
  </si>
  <si>
    <t>97100</t>
  </si>
  <si>
    <t>KABUKI Foundation and Powder brush, in metal travel box</t>
  </si>
  <si>
    <t>4017505998370</t>
  </si>
  <si>
    <t>9241</t>
  </si>
  <si>
    <t>924110</t>
  </si>
  <si>
    <t>GOLD Blender oval dark sable hair</t>
  </si>
  <si>
    <t>4017505997786</t>
  </si>
  <si>
    <t>9641</t>
  </si>
  <si>
    <t>GOLD make-up brush red sable hair</t>
  </si>
  <si>
    <t>4017505997762</t>
  </si>
  <si>
    <t>964112</t>
  </si>
  <si>
    <t>4017505997779</t>
  </si>
  <si>
    <t>9651</t>
  </si>
  <si>
    <t>96510</t>
  </si>
  <si>
    <t>GOLD Foundation brush synthetic fibres</t>
  </si>
  <si>
    <t>4017505997823</t>
  </si>
  <si>
    <t>37041</t>
  </si>
  <si>
    <t>370410</t>
  </si>
  <si>
    <t>GOLD Applicator black</t>
  </si>
  <si>
    <t>4017505997809</t>
  </si>
  <si>
    <t>41941</t>
  </si>
  <si>
    <t>419410</t>
  </si>
  <si>
    <t>GOLD Blender round, dark sable hair</t>
  </si>
  <si>
    <t>4017505997793</t>
  </si>
  <si>
    <t>90041</t>
  </si>
  <si>
    <t>900410</t>
  </si>
  <si>
    <t>GOLD Blusher brush round goat hair</t>
  </si>
  <si>
    <t>4017505997861</t>
  </si>
  <si>
    <t>43541</t>
  </si>
  <si>
    <t>435418</t>
  </si>
  <si>
    <t>GOLD Eyebrow Brush synthetic fibres</t>
  </si>
  <si>
    <t>4017505997816</t>
  </si>
  <si>
    <t>94041</t>
  </si>
  <si>
    <t>940410</t>
  </si>
  <si>
    <t>GOLD Powder Brush round goat hair</t>
  </si>
  <si>
    <t>4017505997830</t>
  </si>
  <si>
    <t>95041</t>
  </si>
  <si>
    <t>950410</t>
  </si>
  <si>
    <t>GOLD Powder brush oval goat hair</t>
  </si>
  <si>
    <t>4017505997847</t>
  </si>
  <si>
    <t>96001</t>
  </si>
  <si>
    <t>960010</t>
  </si>
  <si>
    <t>GOLD KABUKI Powder brush goat hair in leather sleeve</t>
  </si>
  <si>
    <t>4017505997878</t>
  </si>
  <si>
    <t>97041</t>
  </si>
  <si>
    <t>970410</t>
  </si>
  <si>
    <t>GOLD Blusher brush angled goat hair</t>
  </si>
  <si>
    <t>4017505997854</t>
  </si>
  <si>
    <t>3072</t>
  </si>
  <si>
    <t>30720</t>
  </si>
  <si>
    <t>SYNIQUE Travel Blusher brush "crimped" synthetic fibres</t>
  </si>
  <si>
    <t>4017505997458</t>
  </si>
  <si>
    <t>3572</t>
  </si>
  <si>
    <t>35720</t>
  </si>
  <si>
    <t>SYNIQUE Travel Powder brush "crimped" synthetic fibres</t>
  </si>
  <si>
    <t>4017505997465</t>
  </si>
  <si>
    <t>9247</t>
  </si>
  <si>
    <t>924710</t>
  </si>
  <si>
    <t>SYNIQUE Blender oval "crimped" synthetic fibres</t>
  </si>
  <si>
    <t>4017505997618</t>
  </si>
  <si>
    <t>9657</t>
  </si>
  <si>
    <t>965722</t>
  </si>
  <si>
    <t>SYNIQUE Foundation brush synthetic fibres</t>
  </si>
  <si>
    <t>4017505997649</t>
  </si>
  <si>
    <t>9677</t>
  </si>
  <si>
    <t>96776</t>
  </si>
  <si>
    <t>SYNIQUE make-up brush "crimped" synthetic fibres</t>
  </si>
  <si>
    <t>4017505997595</t>
  </si>
  <si>
    <t>967712</t>
  </si>
  <si>
    <t>4017505997601</t>
  </si>
  <si>
    <t>41947</t>
  </si>
  <si>
    <t>419470</t>
  </si>
  <si>
    <t>SYNIQUE Blender round, "crimped" synthetic fibres</t>
  </si>
  <si>
    <t>4017505997625</t>
  </si>
  <si>
    <t>43647</t>
  </si>
  <si>
    <t>436478</t>
  </si>
  <si>
    <t>SYNIQUE Eyebrow Brush "crimped" synthetic fibres</t>
  </si>
  <si>
    <t>4017505997632</t>
  </si>
  <si>
    <t>90747</t>
  </si>
  <si>
    <t>907470</t>
  </si>
  <si>
    <t>SYNIQUE Blusher brush round "crimped" synthetic fibres</t>
  </si>
  <si>
    <t>4017505997687</t>
  </si>
  <si>
    <t>94747</t>
  </si>
  <si>
    <t>947470</t>
  </si>
  <si>
    <t>SYNIQUE Powder brush round "crimped" synthetic fibres</t>
  </si>
  <si>
    <t>4017505997656</t>
  </si>
  <si>
    <t>95747</t>
  </si>
  <si>
    <t>957470</t>
  </si>
  <si>
    <t>SYNIQUE Powder brush oval synthetic fibres</t>
  </si>
  <si>
    <t>4017505997663</t>
  </si>
  <si>
    <t>97747</t>
  </si>
  <si>
    <t>977470</t>
  </si>
  <si>
    <t>SYNIQUE Blusher brush angled "crimped" synthetic fibres</t>
  </si>
  <si>
    <t>4017505997670</t>
  </si>
  <si>
    <t>922</t>
  </si>
  <si>
    <t>9224</t>
  </si>
  <si>
    <t>MAKE-UP BRUSH synthetic fibres</t>
  </si>
  <si>
    <t>4017505214869</t>
  </si>
  <si>
    <t>9228</t>
  </si>
  <si>
    <t>4017505214876</t>
  </si>
  <si>
    <t>92212</t>
  </si>
  <si>
    <t>4017505214883</t>
  </si>
  <si>
    <t>92220</t>
  </si>
  <si>
    <t>4017505214890</t>
  </si>
  <si>
    <t>3622</t>
  </si>
  <si>
    <t>36220</t>
  </si>
  <si>
    <t>BASIC Eyelash brush</t>
  </si>
  <si>
    <t>4017505214920</t>
  </si>
  <si>
    <t>3722</t>
  </si>
  <si>
    <t>37220</t>
  </si>
  <si>
    <t>BASIC Applicator</t>
  </si>
  <si>
    <t>4017505214944</t>
  </si>
  <si>
    <t>4122</t>
  </si>
  <si>
    <t>41220</t>
  </si>
  <si>
    <t>BASIC Blender oval brown ponyhair</t>
  </si>
  <si>
    <t>4017505214913</t>
  </si>
  <si>
    <t>4322</t>
  </si>
  <si>
    <t>43220</t>
  </si>
  <si>
    <t>BASIC Make-up brush, angled, synthetic fibres</t>
  </si>
  <si>
    <t>4017505214906</t>
  </si>
  <si>
    <t>4372</t>
  </si>
  <si>
    <t>43720</t>
  </si>
  <si>
    <t>Eyebrow brush angled, synthetic bristles</t>
  </si>
  <si>
    <t>4017505993238</t>
  </si>
  <si>
    <t>4522</t>
  </si>
  <si>
    <t>45220</t>
  </si>
  <si>
    <t>BASIC ,,Eyeliner'', synthetic fibres</t>
  </si>
  <si>
    <t>4017505214937</t>
  </si>
  <si>
    <t>90222</t>
  </si>
  <si>
    <t>902220</t>
  </si>
  <si>
    <t>BASIC Blusher brush round brown mountain goat hair</t>
  </si>
  <si>
    <t>4017505214845</t>
  </si>
  <si>
    <t>93222</t>
  </si>
  <si>
    <t>932220</t>
  </si>
  <si>
    <t>BASIC Powder brush oval brown mountain goat hair</t>
  </si>
  <si>
    <t>4017505997908</t>
  </si>
  <si>
    <t>95222</t>
  </si>
  <si>
    <t>952220</t>
  </si>
  <si>
    <t>BASIC Powder brush brown mountain goat hair</t>
  </si>
  <si>
    <t>4017505214852</t>
  </si>
  <si>
    <t>9620</t>
  </si>
  <si>
    <t>2</t>
  </si>
  <si>
    <t>96202</t>
  </si>
  <si>
    <t>PROFESSIONAL Make-up brush red sable hair</t>
  </si>
  <si>
    <t>4017505994815</t>
  </si>
  <si>
    <t>96204</t>
  </si>
  <si>
    <t>4017505991753</t>
  </si>
  <si>
    <t>96206</t>
  </si>
  <si>
    <t>4017505991760</t>
  </si>
  <si>
    <t>96208</t>
  </si>
  <si>
    <t>4017505991777</t>
  </si>
  <si>
    <t>962010</t>
  </si>
  <si>
    <t>4017505991784</t>
  </si>
  <si>
    <t>962012</t>
  </si>
  <si>
    <t>4017505991791</t>
  </si>
  <si>
    <t>962014</t>
  </si>
  <si>
    <t>4017505991807</t>
  </si>
  <si>
    <t>962016</t>
  </si>
  <si>
    <t>4017505991814</t>
  </si>
  <si>
    <t>962020</t>
  </si>
  <si>
    <t>4017505994822</t>
  </si>
  <si>
    <t>24</t>
  </si>
  <si>
    <t>962024</t>
  </si>
  <si>
    <t>4017505994839</t>
  </si>
  <si>
    <t>9650</t>
  </si>
  <si>
    <t>965022</t>
  </si>
  <si>
    <t>PROFESSIONAL Foundation brush synthetic fibres</t>
  </si>
  <si>
    <t>4017505994846</t>
  </si>
  <si>
    <t>9680</t>
  </si>
  <si>
    <t>96804</t>
  </si>
  <si>
    <t>PROFESSIONAL Concealer brush synthetic fibres</t>
  </si>
  <si>
    <t>4017505994754</t>
  </si>
  <si>
    <t>96808</t>
  </si>
  <si>
    <t>4017505994761</t>
  </si>
  <si>
    <t>968012</t>
  </si>
  <si>
    <t>4017505993832</t>
  </si>
  <si>
    <t>968016</t>
  </si>
  <si>
    <t>4017505993849</t>
  </si>
  <si>
    <t>968020</t>
  </si>
  <si>
    <t>4017505993856</t>
  </si>
  <si>
    <t>968024</t>
  </si>
  <si>
    <t>4017505993863</t>
  </si>
  <si>
    <t>9903</t>
  </si>
  <si>
    <t>99030</t>
  </si>
  <si>
    <t>PROFESSIONAL Powder brush extra large, brown goat hair</t>
  </si>
  <si>
    <t>4017505993658</t>
  </si>
  <si>
    <t>36730</t>
  </si>
  <si>
    <t>367300</t>
  </si>
  <si>
    <t>PROFESSIONAL Eyelash brush</t>
  </si>
  <si>
    <t>4017505991944</t>
  </si>
  <si>
    <t>37031</t>
  </si>
  <si>
    <t>370310</t>
  </si>
  <si>
    <t>PROFESSIONAL Applicator with 6 changeable heads</t>
  </si>
  <si>
    <t>4017505991951</t>
  </si>
  <si>
    <t>37035</t>
  </si>
  <si>
    <t>370350</t>
  </si>
  <si>
    <t>5 Spare heads for series 3734 and 37031</t>
  </si>
  <si>
    <t>4017505991968</t>
  </si>
  <si>
    <t>385200</t>
  </si>
  <si>
    <t>PROFESSIONAL Powder/Foundation goat hair/synthetic fibres</t>
  </si>
  <si>
    <t>4017505996307</t>
  </si>
  <si>
    <t>39420</t>
  </si>
  <si>
    <t>394200</t>
  </si>
  <si>
    <t>Retractable lip brush oval mustela nivalis</t>
  </si>
  <si>
    <t>4017505991975</t>
  </si>
  <si>
    <t>41930</t>
  </si>
  <si>
    <t>419300</t>
  </si>
  <si>
    <t>PROFESSIONAL Eyeshadow brush dark sable hair</t>
  </si>
  <si>
    <t>4017505992484</t>
  </si>
  <si>
    <t>43130</t>
  </si>
  <si>
    <t>431300</t>
  </si>
  <si>
    <t>4017505992439</t>
  </si>
  <si>
    <t>43530</t>
  </si>
  <si>
    <t>435304</t>
  </si>
  <si>
    <t>PROFESSIONAL Eyebrow brush angled, synthetic fibres</t>
  </si>
  <si>
    <t>4017505994600</t>
  </si>
  <si>
    <t>435308</t>
  </si>
  <si>
    <t>4017505994617</t>
  </si>
  <si>
    <t>43730</t>
  </si>
  <si>
    <t>PROFESSIONAL Make-up brush angled, fine synthetic fibres</t>
  </si>
  <si>
    <t>4017505992415</t>
  </si>
  <si>
    <t>437308</t>
  </si>
  <si>
    <t>4017505992422</t>
  </si>
  <si>
    <t>43830</t>
  </si>
  <si>
    <t>438300</t>
  </si>
  <si>
    <t>PROFESSIONAL Eyebrow brush angled, natural bristles</t>
  </si>
  <si>
    <t>4017505992071</t>
  </si>
  <si>
    <t>43930</t>
  </si>
  <si>
    <t>439300</t>
  </si>
  <si>
    <t>PROFESSIONAL large Eyeshadow brush, angled, dark sable</t>
  </si>
  <si>
    <t>4017505993214</t>
  </si>
  <si>
    <t>44130</t>
  </si>
  <si>
    <t>441300</t>
  </si>
  <si>
    <t>PROFESSIONAL Lipliner red sable hair</t>
  </si>
  <si>
    <t>4017505992088</t>
  </si>
  <si>
    <t>45130</t>
  </si>
  <si>
    <t>451300</t>
  </si>
  <si>
    <t>PROFESSIONAL Eyeliner round red sable hair</t>
  </si>
  <si>
    <t>4017505996314</t>
  </si>
  <si>
    <t>45750</t>
  </si>
  <si>
    <t>1</t>
  </si>
  <si>
    <t>457501</t>
  </si>
  <si>
    <t>PROFESSIONAL Liner round fine synthetic fibres</t>
  </si>
  <si>
    <t>4017505994860</t>
  </si>
  <si>
    <t>457504</t>
  </si>
  <si>
    <t>4017505994877</t>
  </si>
  <si>
    <t>45930</t>
  </si>
  <si>
    <t>459300</t>
  </si>
  <si>
    <t>PROFESSIONAL large Eyeshadow brush, round, dark sable hair</t>
  </si>
  <si>
    <t>4017505993191</t>
  </si>
  <si>
    <t>46130</t>
  </si>
  <si>
    <t>461300</t>
  </si>
  <si>
    <t>PROFESSIONAL Eyeliner  red sable hair</t>
  </si>
  <si>
    <t>4017505992095</t>
  </si>
  <si>
    <t>46135</t>
  </si>
  <si>
    <t>461350</t>
  </si>
  <si>
    <t>PROFESSIONAL Eyeliner bended red sable hair</t>
  </si>
  <si>
    <t>4017505992798</t>
  </si>
  <si>
    <t>47530</t>
  </si>
  <si>
    <t>475300</t>
  </si>
  <si>
    <t>PROFESSIONAL Fan brush fine synthetic fibres</t>
  </si>
  <si>
    <t>4017505992781</t>
  </si>
  <si>
    <t>PROFESSIONAL Eyelash fan brush, strong synthetic fibres</t>
  </si>
  <si>
    <t>90230</t>
  </si>
  <si>
    <t>902300</t>
  </si>
  <si>
    <t>PROFESSIONAL Blusher brush  round, brown goat hair</t>
  </si>
  <si>
    <t>4017505992149</t>
  </si>
  <si>
    <t>91230</t>
  </si>
  <si>
    <t>912300</t>
  </si>
  <si>
    <t>PROFESSIONAL Blusher brush  oval, brown mountain goat hair</t>
  </si>
  <si>
    <t>4017505992156</t>
  </si>
  <si>
    <t>92230</t>
  </si>
  <si>
    <t>922300</t>
  </si>
  <si>
    <t>PROFESSIONAL Blusher brush angled, brown goat hair</t>
  </si>
  <si>
    <t>4017505992163</t>
  </si>
  <si>
    <t>93230</t>
  </si>
  <si>
    <t>932300</t>
  </si>
  <si>
    <t>PROFESSIONAL Powder brush oval brown mountain goat hair</t>
  </si>
  <si>
    <t>4017505992170</t>
  </si>
  <si>
    <t>94230</t>
  </si>
  <si>
    <t>942300</t>
  </si>
  <si>
    <t>PROFESSIONAL Powder brush  round, brown goat hair</t>
  </si>
  <si>
    <t>4017505992194</t>
  </si>
  <si>
    <t>96880</t>
  </si>
  <si>
    <t>968800</t>
  </si>
  <si>
    <t>PROFESSIONAL Double brush Concealer/Foundation</t>
  </si>
  <si>
    <t>4017505994723</t>
  </si>
  <si>
    <t>97230</t>
  </si>
  <si>
    <t>972300</t>
  </si>
  <si>
    <t>4017505992248</t>
  </si>
  <si>
    <t>285</t>
  </si>
  <si>
    <t>2850</t>
  </si>
  <si>
    <t>Perspex holder for UOMO shaving brushes series 290+293</t>
  </si>
  <si>
    <t>4017505993153</t>
  </si>
  <si>
    <t>290</t>
  </si>
  <si>
    <t>2900</t>
  </si>
  <si>
    <t>UOMO Shaving brush ø25mm badger hair silver tips</t>
  </si>
  <si>
    <t>4017505992927</t>
  </si>
  <si>
    <t>290S</t>
  </si>
  <si>
    <t>UOMO Shaving brush Ø25mm, globar handle, with perspex holder</t>
  </si>
  <si>
    <t>291</t>
  </si>
  <si>
    <t>2910</t>
  </si>
  <si>
    <t>UOMO Shaving brush ø25mm ivory-coloured vase handle</t>
  </si>
  <si>
    <t>4017505996581</t>
  </si>
  <si>
    <t>292</t>
  </si>
  <si>
    <t>2920</t>
  </si>
  <si>
    <t>UOMO Shaving brush Ø 25 mm ivory-coloured vase handle</t>
  </si>
  <si>
    <t>4017505996598</t>
  </si>
  <si>
    <t>293</t>
  </si>
  <si>
    <t>2930</t>
  </si>
  <si>
    <t>UOMO Shaving brush Ø 22 mm badger hair silver tips</t>
  </si>
  <si>
    <t>4017505992989</t>
  </si>
  <si>
    <t>293S</t>
  </si>
  <si>
    <t>UOMO Shaving brush Ø22mm, bead-like handle,with perspex holder</t>
  </si>
  <si>
    <t>294</t>
  </si>
  <si>
    <t>2940</t>
  </si>
  <si>
    <t>UOMO shaving brush ø22mm ivory-coloured vase handle</t>
  </si>
  <si>
    <t>4017505996604</t>
  </si>
  <si>
    <t>295</t>
  </si>
  <si>
    <t>2950</t>
  </si>
  <si>
    <t>UOMO-VOYAGE travel shaving brush, retracable metal sleeve</t>
  </si>
  <si>
    <t>4017505995294</t>
  </si>
  <si>
    <t>296</t>
  </si>
  <si>
    <t>2960</t>
  </si>
  <si>
    <t>UOMO shaving brush ø22mm badger hair with silver tips</t>
  </si>
  <si>
    <t>4017505996611</t>
  </si>
  <si>
    <t>298</t>
  </si>
  <si>
    <t>2980</t>
  </si>
  <si>
    <t>UOMO Shaving brush ø20mm ivory-coloured vase handle</t>
  </si>
  <si>
    <t>4017505997038</t>
  </si>
  <si>
    <t>UOMO Shaving brush Ø22mm, badger hair with " silver-tips", kebony wood handle</t>
  </si>
  <si>
    <t>UOMO Shaving brush Ø22mm, badger-hair-imitation, black perspex holder</t>
  </si>
  <si>
    <t>UOMO Shaving brush Ø22mm, badger-hair-imitation, kebony wood handle</t>
  </si>
  <si>
    <t>290S0</t>
  </si>
  <si>
    <t>UOMO Shaving brush ø25mm globular handle, with holder</t>
  </si>
  <si>
    <t>4017505992934</t>
  </si>
  <si>
    <t>293S0</t>
  </si>
  <si>
    <t>UOMO Shaving brush small with plexi holder</t>
  </si>
  <si>
    <t>4017505992996</t>
  </si>
  <si>
    <t>4894</t>
  </si>
  <si>
    <t>48940</t>
  </si>
  <si>
    <t>UOMO Shaving soap in metal box, 40 g</t>
  </si>
  <si>
    <t>4017505995966</t>
  </si>
  <si>
    <t>4833</t>
  </si>
  <si>
    <t>48330</t>
  </si>
  <si>
    <t>Cleaning soap for  cosmetic brushes</t>
  </si>
  <si>
    <t>4017505993634</t>
  </si>
  <si>
    <t>4834</t>
  </si>
  <si>
    <t>48340</t>
  </si>
  <si>
    <t>Small cleaning soap for  cosmetic brushes in metal box</t>
  </si>
  <si>
    <t>4017505995300</t>
  </si>
  <si>
    <t>C18</t>
  </si>
  <si>
    <t>18</t>
  </si>
  <si>
    <t>C1818</t>
  </si>
  <si>
    <t>Mask brush flat fine synthetic fibres</t>
  </si>
  <si>
    <t>4017505003333</t>
  </si>
  <si>
    <t>3599</t>
  </si>
  <si>
    <t>35990</t>
  </si>
  <si>
    <t>Mask brush flat natural bristles</t>
  </si>
  <si>
    <t>4017505997557</t>
  </si>
  <si>
    <t>3749</t>
  </si>
  <si>
    <t>37490</t>
  </si>
  <si>
    <t>Mask brush flat synthetic fibres</t>
  </si>
  <si>
    <t>4017505997540</t>
  </si>
  <si>
    <t>47439</t>
  </si>
  <si>
    <t>3</t>
  </si>
  <si>
    <t>474393</t>
  </si>
  <si>
    <t>Fan brush for masks natural bristles</t>
  </si>
  <si>
    <t>4017505997564</t>
  </si>
  <si>
    <t>47469</t>
  </si>
  <si>
    <t>474693</t>
  </si>
  <si>
    <t>Fan brush for masks synthetic fibres</t>
  </si>
  <si>
    <t>4017505997571</t>
  </si>
  <si>
    <t>47839</t>
  </si>
  <si>
    <t>5</t>
  </si>
  <si>
    <t>478395</t>
  </si>
  <si>
    <t>4017505997588</t>
  </si>
  <si>
    <t>50739</t>
  </si>
  <si>
    <t>30</t>
  </si>
  <si>
    <t>5073930</t>
  </si>
  <si>
    <t>Mottler for masks synthetic fibres</t>
  </si>
  <si>
    <t>4017505997502</t>
  </si>
  <si>
    <t>40</t>
  </si>
  <si>
    <t>5073940</t>
  </si>
  <si>
    <t>4017505997519</t>
  </si>
  <si>
    <t>50749</t>
  </si>
  <si>
    <t>5074930</t>
  </si>
  <si>
    <t>Mottler for masks strong synthetic fibres</t>
  </si>
  <si>
    <t>4017505997526</t>
  </si>
  <si>
    <t>5074940</t>
  </si>
  <si>
    <t>4017505997533</t>
  </si>
  <si>
    <t>4801</t>
  </si>
  <si>
    <t>48010</t>
  </si>
  <si>
    <t>CASUAL LOOK SET 4194 - 4354/8 - 4504 - 3704</t>
  </si>
  <si>
    <t>4017505997229</t>
  </si>
  <si>
    <t>4802</t>
  </si>
  <si>
    <t>48020</t>
  </si>
  <si>
    <t>MONOCHROME LOOK SET 4274 - 4474 - 3704</t>
  </si>
  <si>
    <t>4017505996628</t>
  </si>
  <si>
    <t>4803</t>
  </si>
  <si>
    <t>48030</t>
  </si>
  <si>
    <t>SMOKEY EYES SET  3674 - 4374/8 - 3704 - 944/10</t>
  </si>
  <si>
    <t>4017505997007</t>
  </si>
  <si>
    <t>4814</t>
  </si>
  <si>
    <t>48140</t>
  </si>
  <si>
    <t>CLASSIC SET 7 brushes</t>
  </si>
  <si>
    <t>4017505992378</t>
  </si>
  <si>
    <t>4822</t>
  </si>
  <si>
    <t>48220</t>
  </si>
  <si>
    <t>BASIC Make-up brush set 90222-95222-922/4-3622-3722</t>
  </si>
  <si>
    <t>4017505993276</t>
  </si>
  <si>
    <t>4823</t>
  </si>
  <si>
    <t>48230</t>
  </si>
  <si>
    <t>BASIC Make-up brush set 922/20,3622,4522,3722</t>
  </si>
  <si>
    <t>4017505998196</t>
  </si>
  <si>
    <t>4844</t>
  </si>
  <si>
    <t>48440</t>
  </si>
  <si>
    <t>CLASSIC case to bind with 7 brushes</t>
  </si>
  <si>
    <t>4017505993283</t>
  </si>
  <si>
    <t>4814E</t>
  </si>
  <si>
    <t>4814E0</t>
  </si>
  <si>
    <t>CLASSIC Leather case, empty</t>
  </si>
  <si>
    <t>4017505997922</t>
  </si>
  <si>
    <t>4822E</t>
  </si>
  <si>
    <t>4822E0</t>
  </si>
  <si>
    <t>BASIC Leather case, empty</t>
  </si>
  <si>
    <t>4017505997939</t>
  </si>
  <si>
    <t>48300</t>
  </si>
  <si>
    <t>483000</t>
  </si>
  <si>
    <t>PROFESSIONAL Brush set leather case with 10 brushes</t>
  </si>
  <si>
    <t>4017505993177</t>
  </si>
  <si>
    <t>48303</t>
  </si>
  <si>
    <t>483030</t>
  </si>
  <si>
    <t>PROFESSIONAL Brush set leather case with 7 brushes</t>
  </si>
  <si>
    <t>4017505993184</t>
  </si>
  <si>
    <t>48306</t>
  </si>
  <si>
    <t>483060</t>
  </si>
  <si>
    <t>PROFESSIONAL Brush set belt case with 8 brushes</t>
  </si>
  <si>
    <t>4017505992392</t>
  </si>
  <si>
    <t>48309</t>
  </si>
  <si>
    <t>483090</t>
  </si>
  <si>
    <t>CLASSIC Brush set belt case with 7 brushes</t>
  </si>
  <si>
    <t>4017505992446</t>
  </si>
  <si>
    <t>4844E</t>
  </si>
  <si>
    <t>4844E0</t>
  </si>
  <si>
    <t>CLASSIC case to bind, empty</t>
  </si>
  <si>
    <t>4017505997946</t>
  </si>
  <si>
    <t>PROFESSIONAL Brush set, leather case with 10 brushes</t>
  </si>
  <si>
    <t>48300E</t>
  </si>
  <si>
    <t>48300E0</t>
  </si>
  <si>
    <t>PROFESSIONAL Leather case large, empty</t>
  </si>
  <si>
    <t>4017505997960</t>
  </si>
  <si>
    <t>PROFESSIONAL Brush set, leather case with 7 brushes</t>
  </si>
  <si>
    <t>48303E</t>
  </si>
  <si>
    <t>48303E0</t>
  </si>
  <si>
    <t>PROFESSIONAL Leather case small, empty</t>
  </si>
  <si>
    <t>4017505997977</t>
  </si>
  <si>
    <t>PROFESSIONAL Brush set, belt case with 8 brushes (belt incl)</t>
  </si>
  <si>
    <t>48306E</t>
  </si>
  <si>
    <t>48306E0</t>
  </si>
  <si>
    <t>PROFESSIONAL Belt case empty</t>
  </si>
  <si>
    <t>4017505997984</t>
  </si>
  <si>
    <t>CLASSIC Brush set, belt case with 7 brushes (belt incl)</t>
  </si>
  <si>
    <t>48309E</t>
  </si>
  <si>
    <t>48309E0</t>
  </si>
  <si>
    <t>CLASSIC Belt case empty (belt inclusive)</t>
  </si>
  <si>
    <t>4017505997991</t>
  </si>
  <si>
    <t>48310E</t>
  </si>
  <si>
    <t>48310E0</t>
  </si>
  <si>
    <t>BELT case empty (belt inclusive)</t>
  </si>
  <si>
    <t>4017505998202</t>
  </si>
  <si>
    <t>4815E</t>
  </si>
  <si>
    <t>4815E0</t>
  </si>
  <si>
    <t>Brush holder, metal, black</t>
  </si>
  <si>
    <t>4017505997434</t>
  </si>
  <si>
    <t>4833SET</t>
  </si>
  <si>
    <t>4833SET0</t>
  </si>
  <si>
    <t>COUNTER display with  6 soaps 4833</t>
  </si>
  <si>
    <t>4017505997151</t>
  </si>
  <si>
    <t>4834SET</t>
  </si>
  <si>
    <t>4834SET0</t>
  </si>
  <si>
    <t>COUNTER display with 12 soaps No. 4834</t>
  </si>
  <si>
    <t>4017505997168</t>
  </si>
  <si>
    <t>4894SET</t>
  </si>
  <si>
    <t>4894SET0</t>
  </si>
  <si>
    <t>COUNTER Display with 12 soaps  No.4894</t>
  </si>
  <si>
    <t>4017505998004</t>
  </si>
  <si>
    <t>4840-CLASSIC</t>
  </si>
  <si>
    <t>COUNTER Display Classic with 40 brushes</t>
  </si>
  <si>
    <t>4840-GOLD</t>
  </si>
  <si>
    <t>COUNTER Display Gold with 40 brushes</t>
  </si>
  <si>
    <t>4840-SYNIQUE</t>
  </si>
  <si>
    <t>COUNTER Display Synique with 40 brushes</t>
  </si>
  <si>
    <t xml:space="preserve">4840-BASIC  </t>
  </si>
  <si>
    <t>COUNTER Display Basic with 40 brushes</t>
  </si>
  <si>
    <t>FILLING proposal pivoted floor display with 194 brushes</t>
  </si>
  <si>
    <t>4855E</t>
  </si>
  <si>
    <t>FILLING proposal small pivoted floor display with 132brushes</t>
  </si>
  <si>
    <t>4855K</t>
  </si>
  <si>
    <t>PIVOTED floor display black empty</t>
  </si>
  <si>
    <t>4855K-E</t>
  </si>
  <si>
    <t>SMALL Pivoted floor display black empty</t>
  </si>
  <si>
    <t>MAKE-UP TRENDS Display 4 pcs, each 4801-4802-4803</t>
  </si>
  <si>
    <t>COUNTER Display "Triangolo"</t>
  </si>
  <si>
    <t>4877E</t>
  </si>
  <si>
    <t>COUNTER Display "Triangolo" empty</t>
  </si>
  <si>
    <t>SHOPPING BAG, empty, width:190mm,height 275mm, depth 90mm</t>
  </si>
  <si>
    <t>CLASSIC</t>
  </si>
  <si>
    <t>KABUKI</t>
  </si>
  <si>
    <t>GOLD</t>
  </si>
  <si>
    <t>SYNIQUE</t>
  </si>
  <si>
    <t>BASIC</t>
  </si>
  <si>
    <t>PROFESSIONAL</t>
  </si>
  <si>
    <t>UOMO</t>
  </si>
  <si>
    <t>MASK</t>
  </si>
  <si>
    <t>CLEANING SOAP</t>
  </si>
  <si>
    <t>BRUSH SETS &amp; EMPTY CASES</t>
  </si>
  <si>
    <t>SPINNER &amp; TABLE DISPLAYS</t>
  </si>
  <si>
    <t>ACCESSOIRES</t>
  </si>
  <si>
    <t>D LAB Poederpenseel Pointed 1771</t>
  </si>
  <si>
    <t>D LAB Blender Shaped medium 3121</t>
  </si>
  <si>
    <t>D LAB Mascara Fan 6064</t>
  </si>
  <si>
    <t>D LAB Poeder/Foundation Kwast 1551S</t>
  </si>
  <si>
    <t>D LAB Blush Pointed 5171</t>
  </si>
  <si>
    <t>D LAB Blush Brush Angled for Creamy Textures 5921</t>
  </si>
  <si>
    <t>DLAB</t>
  </si>
  <si>
    <t>REF.</t>
  </si>
  <si>
    <t>SIZE</t>
  </si>
  <si>
    <t>OMSCHRIJVING ARTIKEL</t>
  </si>
  <si>
    <t>CLASSIC Detail Blender, Russian red sable hair</t>
  </si>
  <si>
    <t>CLASSIC Eyebrow brush angled, short, synthetic fibres</t>
  </si>
  <si>
    <t xml:space="preserve">CLASSIC Eyebrow Set </t>
  </si>
  <si>
    <t>FACE BRUSHES SERIE 925 (VEGAN)</t>
  </si>
  <si>
    <t>SERIES 925-11 Eyeshadow/Blender/Concealer Brush</t>
  </si>
  <si>
    <t>SERIES 925-12 Eyeshadow/Blender/Concealer Brush</t>
  </si>
  <si>
    <t>SERIES 925-14 Foundation/Powder Brush</t>
  </si>
  <si>
    <t>SERIES 925-13 Blush/Contouring/Highlighter Brush</t>
  </si>
  <si>
    <t>STYLE BRUSHES</t>
  </si>
  <si>
    <t>STYLE Lip Brush</t>
  </si>
  <si>
    <t>STYLE Eyelash/Eyebrow Brush</t>
  </si>
  <si>
    <t>STYLE Applicator</t>
  </si>
  <si>
    <t>STYLE Blender/Eyeshadow Brush</t>
  </si>
  <si>
    <t>STYLE Small Blender Brush</t>
  </si>
  <si>
    <t>STYLE Eyebrow/Liner Brush</t>
  </si>
  <si>
    <t>STYLE Eyeliner Brush</t>
  </si>
  <si>
    <t>STYLE Concealer Brush</t>
  </si>
  <si>
    <t>STYLE Flat Foundation Brush</t>
  </si>
  <si>
    <t>STYLE Blush Brush</t>
  </si>
  <si>
    <t>STYLE Powder Brush</t>
  </si>
  <si>
    <t>STYLE Round Foundation Brush</t>
  </si>
  <si>
    <t xml:space="preserve">RONDO Luna Contouring Brush </t>
  </si>
  <si>
    <t>AK excl btw</t>
  </si>
  <si>
    <t>Aantal</t>
  </si>
  <si>
    <t>Totaal</t>
  </si>
  <si>
    <t>Aantal/ Nombre</t>
  </si>
  <si>
    <t>STYLE Brush Set (limited edition)</t>
  </si>
  <si>
    <t>Totaal/ Totale</t>
  </si>
  <si>
    <t>TOTAAL/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</si>
</sst>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MS Sans Serif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MS Sans Serif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vertical="top"/>
    </xf>
    <xf numFmtId="0" fontId="3" fillId="3" borderId="0" xfId="0" applyFont="1" applyFill="1" applyAlignment="1"/>
    <xf numFmtId="0" fontId="3" fillId="3" borderId="0" xfId="0" applyFont="1" applyFill="1" applyAlignment="1">
      <alignment horizontal="left"/>
    </xf>
    <xf numFmtId="0" fontId="0" fillId="0" borderId="0" xfId="0" applyFont="1"/>
    <xf numFmtId="0" fontId="6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0" fontId="7" fillId="0" borderId="2" xfId="0" applyFont="1" applyBorder="1"/>
    <xf numFmtId="2" fontId="7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44" fontId="7" fillId="0" borderId="2" xfId="0" applyNumberFormat="1" applyFont="1" applyBorder="1"/>
    <xf numFmtId="0" fontId="8" fillId="2" borderId="0" xfId="0" applyFont="1" applyFill="1" applyBorder="1" applyAlignment="1">
      <alignment vertical="top"/>
    </xf>
    <xf numFmtId="0" fontId="7" fillId="0" borderId="2" xfId="0" applyFont="1" applyBorder="1" applyAlignment="1">
      <alignment horizontal="left"/>
    </xf>
    <xf numFmtId="0" fontId="9" fillId="0" borderId="2" xfId="0" applyFont="1" applyBorder="1"/>
    <xf numFmtId="2" fontId="9" fillId="0" borderId="2" xfId="0" applyNumberFormat="1" applyFont="1" applyBorder="1"/>
    <xf numFmtId="1" fontId="9" fillId="0" borderId="2" xfId="0" applyNumberFormat="1" applyFont="1" applyBorder="1" applyAlignment="1">
      <alignment horizontal="right"/>
    </xf>
    <xf numFmtId="44" fontId="9" fillId="0" borderId="2" xfId="0" applyNumberFormat="1" applyFont="1" applyBorder="1"/>
    <xf numFmtId="0" fontId="7" fillId="0" borderId="2" xfId="0" applyFont="1" applyFill="1" applyBorder="1"/>
    <xf numFmtId="2" fontId="7" fillId="0" borderId="2" xfId="0" applyNumberFormat="1" applyFont="1" applyFill="1" applyBorder="1"/>
    <xf numFmtId="1" fontId="7" fillId="0" borderId="2" xfId="0" applyNumberFormat="1" applyFont="1" applyFill="1" applyBorder="1" applyAlignment="1">
      <alignment horizontal="right"/>
    </xf>
    <xf numFmtId="44" fontId="7" fillId="0" borderId="2" xfId="0" applyNumberFormat="1" applyFont="1" applyFill="1" applyBorder="1"/>
    <xf numFmtId="0" fontId="9" fillId="0" borderId="2" xfId="0" applyFont="1" applyFill="1" applyBorder="1"/>
    <xf numFmtId="2" fontId="9" fillId="0" borderId="2" xfId="0" applyNumberFormat="1" applyFont="1" applyFill="1" applyBorder="1"/>
    <xf numFmtId="1" fontId="9" fillId="0" borderId="2" xfId="0" applyNumberFormat="1" applyFont="1" applyFill="1" applyBorder="1" applyAlignment="1">
      <alignment horizontal="right"/>
    </xf>
    <xf numFmtId="44" fontId="9" fillId="0" borderId="2" xfId="0" applyNumberFormat="1" applyFont="1" applyFill="1" applyBorder="1"/>
    <xf numFmtId="0" fontId="7" fillId="3" borderId="2" xfId="0" applyFont="1" applyFill="1" applyBorder="1"/>
    <xf numFmtId="0" fontId="7" fillId="4" borderId="2" xfId="0" applyFont="1" applyFill="1" applyBorder="1"/>
    <xf numFmtId="2" fontId="7" fillId="3" borderId="2" xfId="0" applyNumberFormat="1" applyFont="1" applyFill="1" applyBorder="1"/>
    <xf numFmtId="1" fontId="7" fillId="3" borderId="2" xfId="0" applyNumberFormat="1" applyFont="1" applyFill="1" applyBorder="1" applyAlignment="1">
      <alignment horizontal="right"/>
    </xf>
    <xf numFmtId="44" fontId="7" fillId="3" borderId="2" xfId="0" applyNumberFormat="1" applyFont="1" applyFill="1" applyBorder="1"/>
    <xf numFmtId="0" fontId="5" fillId="2" borderId="2" xfId="0" applyFont="1" applyFill="1" applyBorder="1" applyAlignment="1">
      <alignment horizontal="left"/>
    </xf>
    <xf numFmtId="44" fontId="5" fillId="2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6" fillId="5" borderId="3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/>
    </xf>
    <xf numFmtId="0" fontId="4" fillId="2" borderId="3" xfId="0" applyFont="1" applyFill="1" applyBorder="1"/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vertical="top"/>
    </xf>
    <xf numFmtId="1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top"/>
    </xf>
    <xf numFmtId="0" fontId="9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/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8" fontId="7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268"/>
  <sheetViews>
    <sheetView tabSelected="1" topLeftCell="A68" workbookViewId="0">
      <selection activeCell="K95" sqref="K95"/>
    </sheetView>
  </sheetViews>
  <sheetFormatPr defaultRowHeight="14.5" x14ac:dyDescent="0.35"/>
  <cols>
    <col min="1" max="1" width="8.54296875" customWidth="1"/>
    <col min="2" max="2" width="3.26953125" customWidth="1"/>
    <col min="3" max="3" width="0" hidden="1" customWidth="1"/>
    <col min="4" max="4" width="47.81640625" customWidth="1"/>
    <col min="5" max="6" width="0" hidden="1" customWidth="1"/>
    <col min="7" max="7" width="12.453125" hidden="1" customWidth="1"/>
    <col min="8" max="8" width="23.1796875" hidden="1" customWidth="1"/>
    <col min="9" max="9" width="0" hidden="1" customWidth="1"/>
    <col min="10" max="10" width="2.7265625" hidden="1" customWidth="1"/>
    <col min="11" max="11" width="9.26953125" customWidth="1"/>
    <col min="12" max="12" width="9.7265625" customWidth="1"/>
    <col min="13" max="14" width="0" hidden="1" customWidth="1"/>
  </cols>
  <sheetData>
    <row r="1" spans="1:15" s="5" customFormat="1" ht="28.5" customHeight="1" x14ac:dyDescent="0.35">
      <c r="A1" s="47" t="s">
        <v>788</v>
      </c>
      <c r="B1" s="47" t="s">
        <v>789</v>
      </c>
      <c r="C1" s="48" t="s">
        <v>0</v>
      </c>
      <c r="D1" s="49" t="s">
        <v>790</v>
      </c>
      <c r="E1" s="47">
        <v>2014</v>
      </c>
      <c r="F1" s="50" t="s">
        <v>185</v>
      </c>
      <c r="G1" s="51" t="s">
        <v>186</v>
      </c>
      <c r="H1" s="52" t="s">
        <v>187</v>
      </c>
      <c r="I1" s="53" t="s">
        <v>183</v>
      </c>
      <c r="J1" s="53" t="s">
        <v>184</v>
      </c>
      <c r="K1" s="53" t="s">
        <v>813</v>
      </c>
      <c r="L1" s="53" t="s">
        <v>816</v>
      </c>
      <c r="M1" s="6" t="s">
        <v>814</v>
      </c>
      <c r="N1" s="44" t="s">
        <v>815</v>
      </c>
      <c r="O1" s="63" t="s">
        <v>818</v>
      </c>
    </row>
    <row r="2" spans="1:15" x14ac:dyDescent="0.35">
      <c r="A2" s="49" t="s">
        <v>787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7"/>
      <c r="O2" s="49"/>
    </row>
    <row r="3" spans="1:15" x14ac:dyDescent="0.35">
      <c r="A3" s="13">
        <v>11086</v>
      </c>
      <c r="B3" s="34"/>
      <c r="C3" s="8"/>
      <c r="D3" s="8" t="s">
        <v>781</v>
      </c>
      <c r="E3" s="9"/>
      <c r="F3" s="9"/>
      <c r="G3" s="9"/>
      <c r="H3" s="10"/>
      <c r="I3" s="8"/>
      <c r="J3" s="9"/>
      <c r="K3" s="11">
        <v>20.420000000000002</v>
      </c>
      <c r="L3" s="11"/>
      <c r="M3" s="8"/>
      <c r="N3" s="45">
        <f>K3*M3</f>
        <v>0</v>
      </c>
      <c r="O3" s="11">
        <f>K3*L3</f>
        <v>0</v>
      </c>
    </row>
    <row r="4" spans="1:15" x14ac:dyDescent="0.35">
      <c r="A4" s="13">
        <v>11087</v>
      </c>
      <c r="B4" s="34"/>
      <c r="C4" s="8"/>
      <c r="D4" s="8" t="s">
        <v>782</v>
      </c>
      <c r="E4" s="9"/>
      <c r="F4" s="9"/>
      <c r="G4" s="9"/>
      <c r="H4" s="10"/>
      <c r="I4" s="8"/>
      <c r="J4" s="9"/>
      <c r="K4" s="11">
        <v>12.92</v>
      </c>
      <c r="L4" s="11"/>
      <c r="M4" s="8"/>
      <c r="N4" s="45">
        <f t="shared" ref="N4:N69" si="0">K4*M4</f>
        <v>0</v>
      </c>
      <c r="O4" s="11">
        <f t="shared" ref="O4:O8" si="1">K4*L4</f>
        <v>0</v>
      </c>
    </row>
    <row r="5" spans="1:15" x14ac:dyDescent="0.35">
      <c r="A5" s="13">
        <v>11088</v>
      </c>
      <c r="B5" s="34"/>
      <c r="C5" s="8"/>
      <c r="D5" s="8" t="s">
        <v>784</v>
      </c>
      <c r="E5" s="9"/>
      <c r="F5" s="9"/>
      <c r="G5" s="9"/>
      <c r="H5" s="10"/>
      <c r="I5" s="8"/>
      <c r="J5" s="9"/>
      <c r="K5" s="11">
        <v>15.92</v>
      </c>
      <c r="L5" s="11"/>
      <c r="M5" s="8"/>
      <c r="N5" s="45">
        <f t="shared" si="0"/>
        <v>0</v>
      </c>
      <c r="O5" s="11">
        <f t="shared" si="1"/>
        <v>0</v>
      </c>
    </row>
    <row r="6" spans="1:15" x14ac:dyDescent="0.35">
      <c r="A6" s="13">
        <v>11089</v>
      </c>
      <c r="B6" s="34"/>
      <c r="C6" s="8"/>
      <c r="D6" s="8" t="s">
        <v>783</v>
      </c>
      <c r="E6" s="9"/>
      <c r="F6" s="9"/>
      <c r="G6" s="9"/>
      <c r="H6" s="10"/>
      <c r="I6" s="8"/>
      <c r="J6" s="9"/>
      <c r="K6" s="11">
        <v>13.5</v>
      </c>
      <c r="L6" s="11"/>
      <c r="M6" s="8"/>
      <c r="N6" s="45">
        <f t="shared" si="0"/>
        <v>0</v>
      </c>
      <c r="O6" s="11">
        <f t="shared" si="1"/>
        <v>0</v>
      </c>
    </row>
    <row r="7" spans="1:15" x14ac:dyDescent="0.35">
      <c r="A7" s="13">
        <v>11091</v>
      </c>
      <c r="B7" s="34"/>
      <c r="C7" s="8"/>
      <c r="D7" s="8" t="s">
        <v>785</v>
      </c>
      <c r="E7" s="9"/>
      <c r="F7" s="9"/>
      <c r="G7" s="9"/>
      <c r="H7" s="10"/>
      <c r="I7" s="8"/>
      <c r="J7" s="9"/>
      <c r="K7" s="11">
        <v>17.43</v>
      </c>
      <c r="L7" s="11"/>
      <c r="M7" s="8"/>
      <c r="N7" s="45">
        <f t="shared" si="0"/>
        <v>0</v>
      </c>
      <c r="O7" s="11">
        <f t="shared" si="1"/>
        <v>0</v>
      </c>
    </row>
    <row r="8" spans="1:15" x14ac:dyDescent="0.35">
      <c r="A8" s="13"/>
      <c r="B8" s="34"/>
      <c r="C8" s="8"/>
      <c r="D8" s="8" t="s">
        <v>786</v>
      </c>
      <c r="E8" s="9"/>
      <c r="F8" s="9"/>
      <c r="G8" s="9"/>
      <c r="H8" s="10"/>
      <c r="I8" s="8"/>
      <c r="J8" s="9"/>
      <c r="K8" s="11">
        <v>18.079999999999998</v>
      </c>
      <c r="L8" s="11"/>
      <c r="M8" s="8"/>
      <c r="N8" s="45">
        <f t="shared" si="0"/>
        <v>0</v>
      </c>
      <c r="O8" s="11">
        <f t="shared" si="1"/>
        <v>0</v>
      </c>
    </row>
    <row r="9" spans="1:15" x14ac:dyDescent="0.35">
      <c r="A9" s="49" t="s">
        <v>799</v>
      </c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2"/>
      <c r="O9" s="55"/>
    </row>
    <row r="10" spans="1:15" x14ac:dyDescent="0.35">
      <c r="A10" s="13">
        <v>927</v>
      </c>
      <c r="B10" s="34">
        <v>4</v>
      </c>
      <c r="C10" s="8"/>
      <c r="D10" s="8" t="s">
        <v>800</v>
      </c>
      <c r="E10" s="9"/>
      <c r="F10" s="9"/>
      <c r="G10" s="9"/>
      <c r="H10" s="10"/>
      <c r="I10" s="8"/>
      <c r="J10" s="9"/>
      <c r="K10" s="11">
        <v>6</v>
      </c>
      <c r="L10" s="11"/>
      <c r="M10" s="8"/>
      <c r="N10" s="45">
        <f t="shared" si="0"/>
        <v>0</v>
      </c>
      <c r="O10" s="11">
        <f>K10*L10</f>
        <v>0</v>
      </c>
    </row>
    <row r="11" spans="1:15" x14ac:dyDescent="0.35">
      <c r="A11" s="13">
        <v>3627</v>
      </c>
      <c r="B11" s="34"/>
      <c r="C11" s="8"/>
      <c r="D11" s="8" t="s">
        <v>801</v>
      </c>
      <c r="E11" s="9"/>
      <c r="F11" s="9"/>
      <c r="G11" s="9"/>
      <c r="H11" s="10"/>
      <c r="I11" s="8"/>
      <c r="J11" s="9"/>
      <c r="K11" s="11">
        <v>4</v>
      </c>
      <c r="L11" s="11"/>
      <c r="M11" s="8"/>
      <c r="N11" s="45">
        <f t="shared" si="0"/>
        <v>0</v>
      </c>
      <c r="O11" s="11">
        <f t="shared" ref="O11:O22" si="2">K11*L11</f>
        <v>0</v>
      </c>
    </row>
    <row r="12" spans="1:15" x14ac:dyDescent="0.35">
      <c r="A12" s="13">
        <v>3727</v>
      </c>
      <c r="B12" s="34"/>
      <c r="C12" s="8"/>
      <c r="D12" s="8" t="s">
        <v>802</v>
      </c>
      <c r="E12" s="9"/>
      <c r="F12" s="9"/>
      <c r="G12" s="9"/>
      <c r="H12" s="10"/>
      <c r="I12" s="8"/>
      <c r="J12" s="9"/>
      <c r="K12" s="11">
        <v>3</v>
      </c>
      <c r="L12" s="11"/>
      <c r="M12" s="8"/>
      <c r="N12" s="45">
        <f t="shared" si="0"/>
        <v>0</v>
      </c>
      <c r="O12" s="11">
        <f t="shared" si="2"/>
        <v>0</v>
      </c>
    </row>
    <row r="13" spans="1:15" x14ac:dyDescent="0.35">
      <c r="A13" s="13">
        <v>4127</v>
      </c>
      <c r="B13" s="34"/>
      <c r="C13" s="8"/>
      <c r="D13" s="8" t="s">
        <v>803</v>
      </c>
      <c r="E13" s="9"/>
      <c r="F13" s="9"/>
      <c r="G13" s="9"/>
      <c r="H13" s="10"/>
      <c r="I13" s="8"/>
      <c r="J13" s="9"/>
      <c r="K13" s="11">
        <v>10</v>
      </c>
      <c r="L13" s="11"/>
      <c r="M13" s="8"/>
      <c r="N13" s="45">
        <f t="shared" si="0"/>
        <v>0</v>
      </c>
      <c r="O13" s="11">
        <f t="shared" si="2"/>
        <v>0</v>
      </c>
    </row>
    <row r="14" spans="1:15" x14ac:dyDescent="0.35">
      <c r="A14" s="13">
        <v>4197</v>
      </c>
      <c r="B14" s="34"/>
      <c r="C14" s="8"/>
      <c r="D14" s="8" t="s">
        <v>804</v>
      </c>
      <c r="E14" s="9"/>
      <c r="F14" s="9"/>
      <c r="G14" s="9"/>
      <c r="H14" s="10"/>
      <c r="I14" s="8"/>
      <c r="J14" s="9"/>
      <c r="K14" s="11">
        <v>10</v>
      </c>
      <c r="L14" s="11"/>
      <c r="M14" s="8"/>
      <c r="N14" s="45">
        <f t="shared" si="0"/>
        <v>0</v>
      </c>
      <c r="O14" s="11">
        <f t="shared" si="2"/>
        <v>0</v>
      </c>
    </row>
    <row r="15" spans="1:15" x14ac:dyDescent="0.35">
      <c r="A15" s="13">
        <v>4327</v>
      </c>
      <c r="B15" s="34"/>
      <c r="C15" s="8"/>
      <c r="D15" s="8" t="s">
        <v>805</v>
      </c>
      <c r="E15" s="9"/>
      <c r="F15" s="9"/>
      <c r="G15" s="9"/>
      <c r="H15" s="10"/>
      <c r="I15" s="8"/>
      <c r="J15" s="9"/>
      <c r="K15" s="11">
        <v>8</v>
      </c>
      <c r="L15" s="11"/>
      <c r="M15" s="8"/>
      <c r="N15" s="45">
        <f t="shared" si="0"/>
        <v>0</v>
      </c>
      <c r="O15" s="11">
        <f t="shared" si="2"/>
        <v>0</v>
      </c>
    </row>
    <row r="16" spans="1:15" x14ac:dyDescent="0.35">
      <c r="A16" s="13">
        <v>4527</v>
      </c>
      <c r="B16" s="34"/>
      <c r="C16" s="8"/>
      <c r="D16" s="8" t="s">
        <v>806</v>
      </c>
      <c r="E16" s="9"/>
      <c r="F16" s="9"/>
      <c r="G16" s="9"/>
      <c r="H16" s="10"/>
      <c r="I16" s="8"/>
      <c r="J16" s="9"/>
      <c r="K16" s="11">
        <v>4</v>
      </c>
      <c r="L16" s="11"/>
      <c r="M16" s="8"/>
      <c r="N16" s="45">
        <f t="shared" si="0"/>
        <v>0</v>
      </c>
      <c r="O16" s="11">
        <f t="shared" si="2"/>
        <v>0</v>
      </c>
    </row>
    <row r="17" spans="1:15" x14ac:dyDescent="0.35">
      <c r="A17" s="13">
        <v>927</v>
      </c>
      <c r="B17" s="34">
        <v>12</v>
      </c>
      <c r="C17" s="8"/>
      <c r="D17" s="8" t="s">
        <v>807</v>
      </c>
      <c r="E17" s="9"/>
      <c r="F17" s="9"/>
      <c r="G17" s="9"/>
      <c r="H17" s="10"/>
      <c r="I17" s="8"/>
      <c r="J17" s="9"/>
      <c r="K17" s="11">
        <v>8</v>
      </c>
      <c r="L17" s="11"/>
      <c r="M17" s="8"/>
      <c r="N17" s="45">
        <f t="shared" si="0"/>
        <v>0</v>
      </c>
      <c r="O17" s="11">
        <f t="shared" si="2"/>
        <v>0</v>
      </c>
    </row>
    <row r="18" spans="1:15" x14ac:dyDescent="0.35">
      <c r="A18" s="13">
        <v>927</v>
      </c>
      <c r="B18" s="34">
        <v>20</v>
      </c>
      <c r="C18" s="8"/>
      <c r="D18" s="8" t="s">
        <v>808</v>
      </c>
      <c r="E18" s="9"/>
      <c r="F18" s="9"/>
      <c r="G18" s="9"/>
      <c r="H18" s="10"/>
      <c r="I18" s="8"/>
      <c r="J18" s="9"/>
      <c r="K18" s="11">
        <v>9</v>
      </c>
      <c r="L18" s="11"/>
      <c r="M18" s="8"/>
      <c r="N18" s="45">
        <f t="shared" si="0"/>
        <v>0</v>
      </c>
      <c r="O18" s="11">
        <f t="shared" si="2"/>
        <v>0</v>
      </c>
    </row>
    <row r="19" spans="1:15" x14ac:dyDescent="0.35">
      <c r="A19" s="13">
        <v>90227</v>
      </c>
      <c r="B19" s="34"/>
      <c r="C19" s="8"/>
      <c r="D19" s="8" t="s">
        <v>809</v>
      </c>
      <c r="E19" s="9"/>
      <c r="F19" s="9"/>
      <c r="G19" s="9"/>
      <c r="H19" s="10"/>
      <c r="I19" s="8"/>
      <c r="J19" s="9"/>
      <c r="K19" s="11">
        <v>10</v>
      </c>
      <c r="L19" s="11"/>
      <c r="M19" s="8"/>
      <c r="N19" s="45">
        <f t="shared" si="0"/>
        <v>0</v>
      </c>
      <c r="O19" s="11">
        <f t="shared" si="2"/>
        <v>0</v>
      </c>
    </row>
    <row r="20" spans="1:15" x14ac:dyDescent="0.35">
      <c r="A20" s="13">
        <v>94227</v>
      </c>
      <c r="B20" s="34"/>
      <c r="C20" s="8"/>
      <c r="D20" s="8" t="s">
        <v>810</v>
      </c>
      <c r="E20" s="9"/>
      <c r="F20" s="9"/>
      <c r="G20" s="9"/>
      <c r="H20" s="10"/>
      <c r="I20" s="8"/>
      <c r="J20" s="9"/>
      <c r="K20" s="11">
        <v>14</v>
      </c>
      <c r="L20" s="11"/>
      <c r="M20" s="8"/>
      <c r="N20" s="45">
        <f t="shared" si="0"/>
        <v>0</v>
      </c>
      <c r="O20" s="11">
        <f t="shared" si="2"/>
        <v>0</v>
      </c>
    </row>
    <row r="21" spans="1:15" x14ac:dyDescent="0.35">
      <c r="A21" s="13">
        <v>96227</v>
      </c>
      <c r="B21" s="34"/>
      <c r="C21" s="8"/>
      <c r="D21" s="8" t="s">
        <v>811</v>
      </c>
      <c r="E21" s="9"/>
      <c r="F21" s="9"/>
      <c r="G21" s="9"/>
      <c r="H21" s="10"/>
      <c r="I21" s="8"/>
      <c r="J21" s="9"/>
      <c r="K21" s="11">
        <v>14</v>
      </c>
      <c r="L21" s="11"/>
      <c r="M21" s="8"/>
      <c r="N21" s="45">
        <f t="shared" si="0"/>
        <v>0</v>
      </c>
      <c r="O21" s="11">
        <f t="shared" si="2"/>
        <v>0</v>
      </c>
    </row>
    <row r="22" spans="1:15" x14ac:dyDescent="0.35">
      <c r="A22" s="13">
        <v>4837</v>
      </c>
      <c r="B22" s="34"/>
      <c r="C22" s="8"/>
      <c r="D22" s="8" t="s">
        <v>817</v>
      </c>
      <c r="E22" s="9"/>
      <c r="F22" s="9"/>
      <c r="G22" s="9"/>
      <c r="H22" s="10"/>
      <c r="I22" s="8"/>
      <c r="J22" s="9"/>
      <c r="K22" s="11">
        <v>24.5</v>
      </c>
      <c r="L22" s="11"/>
      <c r="M22" s="8"/>
      <c r="N22" s="61">
        <f t="shared" si="0"/>
        <v>0</v>
      </c>
      <c r="O22" s="11">
        <f t="shared" si="2"/>
        <v>0</v>
      </c>
    </row>
    <row r="23" spans="1:15" x14ac:dyDescent="0.35">
      <c r="A23" s="49" t="s">
        <v>794</v>
      </c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12"/>
      <c r="O23" s="55"/>
    </row>
    <row r="24" spans="1:15" x14ac:dyDescent="0.35">
      <c r="A24" s="56">
        <v>925</v>
      </c>
      <c r="B24" s="35">
        <v>11</v>
      </c>
      <c r="C24" s="14"/>
      <c r="D24" s="14" t="s">
        <v>795</v>
      </c>
      <c r="E24" s="15"/>
      <c r="F24" s="15"/>
      <c r="G24" s="15"/>
      <c r="H24" s="16"/>
      <c r="I24" s="14"/>
      <c r="J24" s="15"/>
      <c r="K24" s="17">
        <v>18.72</v>
      </c>
      <c r="L24" s="17"/>
      <c r="M24" s="8"/>
      <c r="N24" s="45">
        <f t="shared" si="0"/>
        <v>0</v>
      </c>
      <c r="O24" s="17">
        <f>K24*L24</f>
        <v>0</v>
      </c>
    </row>
    <row r="25" spans="1:15" x14ac:dyDescent="0.35">
      <c r="A25" s="56">
        <v>925</v>
      </c>
      <c r="B25" s="35">
        <v>12</v>
      </c>
      <c r="C25" s="14"/>
      <c r="D25" s="14" t="s">
        <v>796</v>
      </c>
      <c r="E25" s="15"/>
      <c r="F25" s="15"/>
      <c r="G25" s="15"/>
      <c r="H25" s="16"/>
      <c r="I25" s="14"/>
      <c r="J25" s="15"/>
      <c r="K25" s="17">
        <v>18.72</v>
      </c>
      <c r="L25" s="17"/>
      <c r="M25" s="8"/>
      <c r="N25" s="45">
        <f t="shared" si="0"/>
        <v>0</v>
      </c>
      <c r="O25" s="17">
        <f t="shared" ref="O25:O27" si="3">K25*L25</f>
        <v>0</v>
      </c>
    </row>
    <row r="26" spans="1:15" x14ac:dyDescent="0.35">
      <c r="A26" s="56">
        <v>925</v>
      </c>
      <c r="B26" s="35">
        <v>13</v>
      </c>
      <c r="C26" s="14"/>
      <c r="D26" s="14" t="s">
        <v>798</v>
      </c>
      <c r="E26" s="15"/>
      <c r="F26" s="15"/>
      <c r="G26" s="15"/>
      <c r="H26" s="16"/>
      <c r="I26" s="14"/>
      <c r="J26" s="15"/>
      <c r="K26" s="17">
        <v>22.5</v>
      </c>
      <c r="L26" s="17"/>
      <c r="M26" s="8"/>
      <c r="N26" s="45">
        <f t="shared" si="0"/>
        <v>0</v>
      </c>
      <c r="O26" s="17">
        <f t="shared" si="3"/>
        <v>0</v>
      </c>
    </row>
    <row r="27" spans="1:15" x14ac:dyDescent="0.35">
      <c r="A27" s="56">
        <v>925</v>
      </c>
      <c r="B27" s="35">
        <v>14</v>
      </c>
      <c r="C27" s="14"/>
      <c r="D27" s="14" t="s">
        <v>797</v>
      </c>
      <c r="E27" s="15"/>
      <c r="F27" s="15"/>
      <c r="G27" s="15"/>
      <c r="H27" s="16"/>
      <c r="I27" s="14"/>
      <c r="J27" s="15"/>
      <c r="K27" s="17">
        <v>26.1</v>
      </c>
      <c r="L27" s="17"/>
      <c r="M27" s="8"/>
      <c r="N27" s="45">
        <f t="shared" si="0"/>
        <v>0</v>
      </c>
      <c r="O27" s="17">
        <f t="shared" si="3"/>
        <v>0</v>
      </c>
    </row>
    <row r="28" spans="1:15" s="2" customFormat="1" ht="15" customHeight="1" x14ac:dyDescent="0.35">
      <c r="A28" s="49" t="s">
        <v>769</v>
      </c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12"/>
      <c r="O28" s="55"/>
    </row>
    <row r="29" spans="1:15" x14ac:dyDescent="0.35">
      <c r="A29" s="13" t="s">
        <v>1</v>
      </c>
      <c r="B29" s="34" t="s">
        <v>2</v>
      </c>
      <c r="C29" s="8" t="s">
        <v>3</v>
      </c>
      <c r="D29" s="8" t="s">
        <v>4</v>
      </c>
      <c r="E29" s="9">
        <v>6.15</v>
      </c>
      <c r="F29" s="9">
        <v>6.4</v>
      </c>
      <c r="G29" s="9">
        <f t="shared" ref="G29:G97" si="4">F29*0.85</f>
        <v>5.44</v>
      </c>
      <c r="H29" s="10" t="s">
        <v>188</v>
      </c>
      <c r="I29" s="8">
        <f t="shared" ref="I29:I72" si="5">F29*1.5</f>
        <v>9.6000000000000014</v>
      </c>
      <c r="J29" s="9">
        <f t="shared" ref="J29:J53" si="6">E29+1</f>
        <v>7.15</v>
      </c>
      <c r="K29" s="11">
        <f t="shared" ref="K29:K53" si="7">J29*1.5</f>
        <v>10.725000000000001</v>
      </c>
      <c r="L29" s="11"/>
      <c r="M29" s="8"/>
      <c r="N29" s="45">
        <f t="shared" si="0"/>
        <v>0</v>
      </c>
      <c r="O29" s="11">
        <f>K29*L29</f>
        <v>0</v>
      </c>
    </row>
    <row r="30" spans="1:15" x14ac:dyDescent="0.35">
      <c r="A30" s="13" t="s">
        <v>1</v>
      </c>
      <c r="B30" s="34" t="s">
        <v>5</v>
      </c>
      <c r="C30" s="8" t="s">
        <v>6</v>
      </c>
      <c r="D30" s="8" t="s">
        <v>4</v>
      </c>
      <c r="E30" s="9">
        <v>6.95</v>
      </c>
      <c r="F30" s="9">
        <v>7.2</v>
      </c>
      <c r="G30" s="9">
        <f t="shared" si="4"/>
        <v>6.12</v>
      </c>
      <c r="H30" s="10" t="s">
        <v>189</v>
      </c>
      <c r="I30" s="8">
        <f t="shared" si="5"/>
        <v>10.8</v>
      </c>
      <c r="J30" s="9">
        <f t="shared" si="6"/>
        <v>7.95</v>
      </c>
      <c r="K30" s="11">
        <f t="shared" si="7"/>
        <v>11.925000000000001</v>
      </c>
      <c r="L30" s="11"/>
      <c r="M30" s="8"/>
      <c r="N30" s="45">
        <f t="shared" si="0"/>
        <v>0</v>
      </c>
      <c r="O30" s="11">
        <f t="shared" ref="O30:O93" si="8">K30*L30</f>
        <v>0</v>
      </c>
    </row>
    <row r="31" spans="1:15" x14ac:dyDescent="0.35">
      <c r="A31" s="13">
        <v>4244</v>
      </c>
      <c r="B31" s="34">
        <v>0</v>
      </c>
      <c r="C31" s="8"/>
      <c r="D31" s="8" t="s">
        <v>4</v>
      </c>
      <c r="E31" s="9"/>
      <c r="F31" s="9"/>
      <c r="G31" s="9"/>
      <c r="H31" s="10"/>
      <c r="I31" s="8"/>
      <c r="J31" s="9"/>
      <c r="K31" s="11">
        <v>10.48</v>
      </c>
      <c r="L31" s="11"/>
      <c r="M31" s="8"/>
      <c r="N31" s="45"/>
      <c r="O31" s="11">
        <f t="shared" si="8"/>
        <v>0</v>
      </c>
    </row>
    <row r="32" spans="1:15" x14ac:dyDescent="0.35">
      <c r="A32" s="13" t="s">
        <v>7</v>
      </c>
      <c r="B32" s="34" t="s">
        <v>8</v>
      </c>
      <c r="C32" s="8" t="s">
        <v>9</v>
      </c>
      <c r="D32" s="8" t="s">
        <v>10</v>
      </c>
      <c r="E32" s="9">
        <v>5.3</v>
      </c>
      <c r="F32" s="9">
        <v>5.3</v>
      </c>
      <c r="G32" s="9">
        <f t="shared" si="4"/>
        <v>4.5049999999999999</v>
      </c>
      <c r="H32" s="10" t="s">
        <v>190</v>
      </c>
      <c r="I32" s="8">
        <f t="shared" si="5"/>
        <v>7.9499999999999993</v>
      </c>
      <c r="J32" s="9">
        <f t="shared" si="6"/>
        <v>6.3</v>
      </c>
      <c r="K32" s="11">
        <f t="shared" si="7"/>
        <v>9.4499999999999993</v>
      </c>
      <c r="L32" s="11"/>
      <c r="M32" s="8"/>
      <c r="N32" s="45">
        <f t="shared" si="0"/>
        <v>0</v>
      </c>
      <c r="O32" s="11">
        <f t="shared" si="8"/>
        <v>0</v>
      </c>
    </row>
    <row r="33" spans="1:15" x14ac:dyDescent="0.35">
      <c r="A33" s="13" t="s">
        <v>7</v>
      </c>
      <c r="B33" s="34" t="s">
        <v>11</v>
      </c>
      <c r="C33" s="8" t="s">
        <v>12</v>
      </c>
      <c r="D33" s="8" t="s">
        <v>10</v>
      </c>
      <c r="E33" s="9">
        <v>5.45</v>
      </c>
      <c r="F33" s="9">
        <v>5.65</v>
      </c>
      <c r="G33" s="9">
        <f t="shared" si="4"/>
        <v>4.8025000000000002</v>
      </c>
      <c r="H33" s="10" t="s">
        <v>191</v>
      </c>
      <c r="I33" s="8">
        <f t="shared" si="5"/>
        <v>8.4750000000000014</v>
      </c>
      <c r="J33" s="9">
        <f t="shared" si="6"/>
        <v>6.45</v>
      </c>
      <c r="K33" s="11">
        <f t="shared" si="7"/>
        <v>9.6750000000000007</v>
      </c>
      <c r="L33" s="11"/>
      <c r="M33" s="8"/>
      <c r="N33" s="45">
        <f t="shared" si="0"/>
        <v>0</v>
      </c>
      <c r="O33" s="11">
        <f t="shared" si="8"/>
        <v>0</v>
      </c>
    </row>
    <row r="34" spans="1:15" x14ac:dyDescent="0.35">
      <c r="A34" s="13" t="s">
        <v>7</v>
      </c>
      <c r="B34" s="34" t="s">
        <v>13</v>
      </c>
      <c r="C34" s="8" t="s">
        <v>14</v>
      </c>
      <c r="D34" s="8" t="s">
        <v>10</v>
      </c>
      <c r="E34" s="9">
        <v>6.65</v>
      </c>
      <c r="F34" s="9">
        <v>6.9</v>
      </c>
      <c r="G34" s="9">
        <f t="shared" si="4"/>
        <v>5.8650000000000002</v>
      </c>
      <c r="H34" s="10" t="s">
        <v>192</v>
      </c>
      <c r="I34" s="8">
        <f t="shared" si="5"/>
        <v>10.350000000000001</v>
      </c>
      <c r="J34" s="9">
        <f t="shared" si="6"/>
        <v>7.65</v>
      </c>
      <c r="K34" s="11">
        <f t="shared" si="7"/>
        <v>11.475000000000001</v>
      </c>
      <c r="L34" s="11"/>
      <c r="M34" s="8"/>
      <c r="N34" s="45">
        <f t="shared" si="0"/>
        <v>0</v>
      </c>
      <c r="O34" s="11">
        <f t="shared" si="8"/>
        <v>0</v>
      </c>
    </row>
    <row r="35" spans="1:15" x14ac:dyDescent="0.35">
      <c r="A35" s="13" t="s">
        <v>7</v>
      </c>
      <c r="B35" s="34" t="s">
        <v>2</v>
      </c>
      <c r="C35" s="8" t="s">
        <v>15</v>
      </c>
      <c r="D35" s="8" t="s">
        <v>10</v>
      </c>
      <c r="E35" s="9">
        <v>7.4</v>
      </c>
      <c r="F35" s="9">
        <v>7.6</v>
      </c>
      <c r="G35" s="9">
        <f t="shared" si="4"/>
        <v>6.46</v>
      </c>
      <c r="H35" s="10" t="s">
        <v>193</v>
      </c>
      <c r="I35" s="8">
        <f t="shared" si="5"/>
        <v>11.399999999999999</v>
      </c>
      <c r="J35" s="9">
        <f t="shared" si="6"/>
        <v>8.4</v>
      </c>
      <c r="K35" s="11">
        <f t="shared" si="7"/>
        <v>12.600000000000001</v>
      </c>
      <c r="L35" s="11"/>
      <c r="M35" s="8"/>
      <c r="N35" s="45">
        <f t="shared" si="0"/>
        <v>0</v>
      </c>
      <c r="O35" s="11">
        <f t="shared" si="8"/>
        <v>0</v>
      </c>
    </row>
    <row r="36" spans="1:15" x14ac:dyDescent="0.35">
      <c r="A36" s="13" t="s">
        <v>7</v>
      </c>
      <c r="B36" s="34" t="s">
        <v>16</v>
      </c>
      <c r="C36" s="8" t="s">
        <v>17</v>
      </c>
      <c r="D36" s="8" t="s">
        <v>10</v>
      </c>
      <c r="E36" s="9">
        <v>7.8</v>
      </c>
      <c r="F36" s="9">
        <v>7.95</v>
      </c>
      <c r="G36" s="9">
        <f t="shared" si="4"/>
        <v>6.7575000000000003</v>
      </c>
      <c r="H36" s="10" t="s">
        <v>194</v>
      </c>
      <c r="I36" s="8">
        <f t="shared" si="5"/>
        <v>11.925000000000001</v>
      </c>
      <c r="J36" s="9">
        <f t="shared" si="6"/>
        <v>8.8000000000000007</v>
      </c>
      <c r="K36" s="11">
        <f t="shared" si="7"/>
        <v>13.200000000000001</v>
      </c>
      <c r="L36" s="11"/>
      <c r="M36" s="8"/>
      <c r="N36" s="45">
        <f t="shared" si="0"/>
        <v>0</v>
      </c>
      <c r="O36" s="11">
        <f t="shared" si="8"/>
        <v>0</v>
      </c>
    </row>
    <row r="37" spans="1:15" x14ac:dyDescent="0.35">
      <c r="A37" s="13" t="s">
        <v>7</v>
      </c>
      <c r="B37" s="34" t="s">
        <v>18</v>
      </c>
      <c r="C37" s="8" t="s">
        <v>19</v>
      </c>
      <c r="D37" s="8" t="s">
        <v>10</v>
      </c>
      <c r="E37" s="9">
        <v>9.6</v>
      </c>
      <c r="F37" s="9">
        <v>9.9499999999999993</v>
      </c>
      <c r="G37" s="9">
        <f t="shared" si="4"/>
        <v>8.4574999999999996</v>
      </c>
      <c r="H37" s="10" t="s">
        <v>195</v>
      </c>
      <c r="I37" s="8">
        <f t="shared" si="5"/>
        <v>14.924999999999999</v>
      </c>
      <c r="J37" s="9">
        <f t="shared" si="6"/>
        <v>10.6</v>
      </c>
      <c r="K37" s="11">
        <f t="shared" si="7"/>
        <v>15.899999999999999</v>
      </c>
      <c r="L37" s="11"/>
      <c r="M37" s="8"/>
      <c r="N37" s="45">
        <f t="shared" si="0"/>
        <v>0</v>
      </c>
      <c r="O37" s="11">
        <f t="shared" si="8"/>
        <v>0</v>
      </c>
    </row>
    <row r="38" spans="1:15" x14ac:dyDescent="0.35">
      <c r="A38" s="13" t="s">
        <v>7</v>
      </c>
      <c r="B38" s="34" t="s">
        <v>5</v>
      </c>
      <c r="C38" s="8" t="s">
        <v>20</v>
      </c>
      <c r="D38" s="8" t="s">
        <v>10</v>
      </c>
      <c r="E38" s="9">
        <v>10.95</v>
      </c>
      <c r="F38" s="9">
        <v>11.35</v>
      </c>
      <c r="G38" s="9">
        <f t="shared" si="4"/>
        <v>9.6474999999999991</v>
      </c>
      <c r="H38" s="10" t="s">
        <v>196</v>
      </c>
      <c r="I38" s="8">
        <f t="shared" si="5"/>
        <v>17.024999999999999</v>
      </c>
      <c r="J38" s="9">
        <f t="shared" si="6"/>
        <v>11.95</v>
      </c>
      <c r="K38" s="11">
        <f t="shared" si="7"/>
        <v>17.924999999999997</v>
      </c>
      <c r="L38" s="11"/>
      <c r="M38" s="8"/>
      <c r="N38" s="45">
        <f t="shared" si="0"/>
        <v>0</v>
      </c>
      <c r="O38" s="11">
        <f t="shared" si="8"/>
        <v>0</v>
      </c>
    </row>
    <row r="39" spans="1:15" x14ac:dyDescent="0.35">
      <c r="A39" s="13" t="s">
        <v>21</v>
      </c>
      <c r="B39" s="34" t="s">
        <v>22</v>
      </c>
      <c r="C39" s="8" t="s">
        <v>23</v>
      </c>
      <c r="D39" s="8" t="s">
        <v>24</v>
      </c>
      <c r="E39" s="9">
        <v>11.7</v>
      </c>
      <c r="F39" s="9">
        <v>12.1</v>
      </c>
      <c r="G39" s="9">
        <f t="shared" si="4"/>
        <v>10.285</v>
      </c>
      <c r="H39" s="10" t="s">
        <v>197</v>
      </c>
      <c r="I39" s="8">
        <f t="shared" si="5"/>
        <v>18.149999999999999</v>
      </c>
      <c r="J39" s="9">
        <f t="shared" si="6"/>
        <v>12.7</v>
      </c>
      <c r="K39" s="11">
        <f t="shared" si="7"/>
        <v>19.049999999999997</v>
      </c>
      <c r="L39" s="11"/>
      <c r="M39" s="8"/>
      <c r="N39" s="45">
        <f t="shared" si="0"/>
        <v>0</v>
      </c>
      <c r="O39" s="11">
        <f t="shared" si="8"/>
        <v>0</v>
      </c>
    </row>
    <row r="40" spans="1:15" x14ac:dyDescent="0.35">
      <c r="A40" s="13" t="s">
        <v>25</v>
      </c>
      <c r="B40" s="34" t="s">
        <v>11</v>
      </c>
      <c r="C40" s="8" t="s">
        <v>26</v>
      </c>
      <c r="D40" s="8" t="s">
        <v>27</v>
      </c>
      <c r="E40" s="9">
        <v>4.55</v>
      </c>
      <c r="F40" s="9">
        <v>4.75</v>
      </c>
      <c r="G40" s="9">
        <f t="shared" si="4"/>
        <v>4.0374999999999996</v>
      </c>
      <c r="H40" s="10" t="s">
        <v>198</v>
      </c>
      <c r="I40" s="8">
        <f t="shared" si="5"/>
        <v>7.125</v>
      </c>
      <c r="J40" s="9">
        <f t="shared" si="6"/>
        <v>5.55</v>
      </c>
      <c r="K40" s="11">
        <f t="shared" si="7"/>
        <v>8.3249999999999993</v>
      </c>
      <c r="L40" s="11"/>
      <c r="M40" s="8"/>
      <c r="N40" s="45">
        <f t="shared" si="0"/>
        <v>0</v>
      </c>
      <c r="O40" s="11">
        <f t="shared" si="8"/>
        <v>0</v>
      </c>
    </row>
    <row r="41" spans="1:15" x14ac:dyDescent="0.35">
      <c r="A41" s="13" t="s">
        <v>28</v>
      </c>
      <c r="B41" s="34" t="s">
        <v>8</v>
      </c>
      <c r="C41" s="8" t="s">
        <v>29</v>
      </c>
      <c r="D41" s="8" t="s">
        <v>30</v>
      </c>
      <c r="E41" s="9">
        <v>5.75</v>
      </c>
      <c r="F41" s="9">
        <v>5.95</v>
      </c>
      <c r="G41" s="9">
        <f t="shared" si="4"/>
        <v>5.0575000000000001</v>
      </c>
      <c r="H41" s="10" t="s">
        <v>199</v>
      </c>
      <c r="I41" s="8">
        <f t="shared" si="5"/>
        <v>8.9250000000000007</v>
      </c>
      <c r="J41" s="9">
        <f t="shared" si="6"/>
        <v>6.75</v>
      </c>
      <c r="K41" s="11">
        <f t="shared" si="7"/>
        <v>10.125</v>
      </c>
      <c r="L41" s="11"/>
      <c r="M41" s="8"/>
      <c r="N41" s="45">
        <f t="shared" si="0"/>
        <v>0</v>
      </c>
      <c r="O41" s="11">
        <f t="shared" si="8"/>
        <v>0</v>
      </c>
    </row>
    <row r="42" spans="1:15" x14ac:dyDescent="0.35">
      <c r="A42" s="13" t="s">
        <v>28</v>
      </c>
      <c r="B42" s="34" t="s">
        <v>13</v>
      </c>
      <c r="C42" s="8" t="s">
        <v>31</v>
      </c>
      <c r="D42" s="8" t="s">
        <v>30</v>
      </c>
      <c r="E42" s="9">
        <v>6.4</v>
      </c>
      <c r="F42" s="9">
        <v>6.55</v>
      </c>
      <c r="G42" s="9">
        <f t="shared" si="4"/>
        <v>5.5674999999999999</v>
      </c>
      <c r="H42" s="10" t="s">
        <v>200</v>
      </c>
      <c r="I42" s="8">
        <f t="shared" si="5"/>
        <v>9.8249999999999993</v>
      </c>
      <c r="J42" s="9">
        <f t="shared" si="6"/>
        <v>7.4</v>
      </c>
      <c r="K42" s="11">
        <f t="shared" si="7"/>
        <v>11.100000000000001</v>
      </c>
      <c r="L42" s="11"/>
      <c r="M42" s="8"/>
      <c r="N42" s="45">
        <f t="shared" si="0"/>
        <v>0</v>
      </c>
      <c r="O42" s="11">
        <f t="shared" si="8"/>
        <v>0</v>
      </c>
    </row>
    <row r="43" spans="1:15" x14ac:dyDescent="0.35">
      <c r="A43" s="13" t="s">
        <v>28</v>
      </c>
      <c r="B43" s="34" t="s">
        <v>16</v>
      </c>
      <c r="C43" s="8" t="s">
        <v>32</v>
      </c>
      <c r="D43" s="8" t="s">
        <v>30</v>
      </c>
      <c r="E43" s="9">
        <v>6.9</v>
      </c>
      <c r="F43" s="9">
        <v>7.2</v>
      </c>
      <c r="G43" s="9">
        <f t="shared" si="4"/>
        <v>6.12</v>
      </c>
      <c r="H43" s="10" t="s">
        <v>201</v>
      </c>
      <c r="I43" s="8">
        <f t="shared" si="5"/>
        <v>10.8</v>
      </c>
      <c r="J43" s="9">
        <f t="shared" si="6"/>
        <v>7.9</v>
      </c>
      <c r="K43" s="11">
        <f t="shared" si="7"/>
        <v>11.850000000000001</v>
      </c>
      <c r="L43" s="11"/>
      <c r="M43" s="8"/>
      <c r="N43" s="45">
        <f t="shared" si="0"/>
        <v>0</v>
      </c>
      <c r="O43" s="11">
        <f t="shared" si="8"/>
        <v>0</v>
      </c>
    </row>
    <row r="44" spans="1:15" x14ac:dyDescent="0.35">
      <c r="A44" s="13" t="s">
        <v>28</v>
      </c>
      <c r="B44" s="34" t="s">
        <v>5</v>
      </c>
      <c r="C44" s="8" t="s">
        <v>33</v>
      </c>
      <c r="D44" s="8" t="s">
        <v>30</v>
      </c>
      <c r="E44" s="9">
        <v>8.65</v>
      </c>
      <c r="F44" s="9">
        <v>8.9499999999999993</v>
      </c>
      <c r="G44" s="9">
        <f t="shared" si="4"/>
        <v>7.607499999999999</v>
      </c>
      <c r="H44" s="10" t="s">
        <v>202</v>
      </c>
      <c r="I44" s="8">
        <f t="shared" si="5"/>
        <v>13.424999999999999</v>
      </c>
      <c r="J44" s="9">
        <f t="shared" si="6"/>
        <v>9.65</v>
      </c>
      <c r="K44" s="11">
        <f t="shared" si="7"/>
        <v>14.475000000000001</v>
      </c>
      <c r="L44" s="11"/>
      <c r="M44" s="8"/>
      <c r="N44" s="45">
        <f t="shared" si="0"/>
        <v>0</v>
      </c>
      <c r="O44" s="11">
        <f t="shared" si="8"/>
        <v>0</v>
      </c>
    </row>
    <row r="45" spans="1:15" x14ac:dyDescent="0.35">
      <c r="A45" s="13" t="s">
        <v>28</v>
      </c>
      <c r="B45" s="34" t="s">
        <v>34</v>
      </c>
      <c r="C45" s="8" t="s">
        <v>35</v>
      </c>
      <c r="D45" s="8" t="s">
        <v>30</v>
      </c>
      <c r="E45" s="9">
        <v>11.3</v>
      </c>
      <c r="F45" s="9">
        <v>11.7</v>
      </c>
      <c r="G45" s="9">
        <f t="shared" si="4"/>
        <v>9.9449999999999985</v>
      </c>
      <c r="H45" s="10" t="s">
        <v>203</v>
      </c>
      <c r="I45" s="8">
        <f t="shared" si="5"/>
        <v>17.549999999999997</v>
      </c>
      <c r="J45" s="9">
        <f t="shared" si="6"/>
        <v>12.3</v>
      </c>
      <c r="K45" s="11">
        <f t="shared" si="7"/>
        <v>18.450000000000003</v>
      </c>
      <c r="L45" s="11"/>
      <c r="M45" s="8"/>
      <c r="N45" s="45">
        <f t="shared" si="0"/>
        <v>0</v>
      </c>
      <c r="O45" s="11">
        <f t="shared" si="8"/>
        <v>0</v>
      </c>
    </row>
    <row r="46" spans="1:15" x14ac:dyDescent="0.35">
      <c r="A46" s="13" t="s">
        <v>36</v>
      </c>
      <c r="B46" s="34" t="s">
        <v>37</v>
      </c>
      <c r="C46" s="8" t="s">
        <v>38</v>
      </c>
      <c r="D46" s="8" t="s">
        <v>39</v>
      </c>
      <c r="E46" s="9">
        <v>2.5</v>
      </c>
      <c r="F46" s="9">
        <v>2.6</v>
      </c>
      <c r="G46" s="9">
        <f t="shared" si="4"/>
        <v>2.21</v>
      </c>
      <c r="H46" s="10" t="s">
        <v>204</v>
      </c>
      <c r="I46" s="8">
        <f t="shared" si="5"/>
        <v>3.9000000000000004</v>
      </c>
      <c r="J46" s="9">
        <f t="shared" si="6"/>
        <v>3.5</v>
      </c>
      <c r="K46" s="11">
        <f t="shared" si="7"/>
        <v>5.25</v>
      </c>
      <c r="L46" s="11"/>
      <c r="M46" s="8"/>
      <c r="N46" s="45">
        <f t="shared" si="0"/>
        <v>0</v>
      </c>
      <c r="O46" s="11">
        <f t="shared" si="8"/>
        <v>0</v>
      </c>
    </row>
    <row r="47" spans="1:15" x14ac:dyDescent="0.35">
      <c r="A47" s="13" t="s">
        <v>40</v>
      </c>
      <c r="B47" s="34" t="s">
        <v>37</v>
      </c>
      <c r="C47" s="8" t="s">
        <v>41</v>
      </c>
      <c r="D47" s="8" t="s">
        <v>42</v>
      </c>
      <c r="E47" s="9">
        <v>2.9</v>
      </c>
      <c r="F47" s="9">
        <v>3.25</v>
      </c>
      <c r="G47" s="9">
        <f t="shared" si="4"/>
        <v>2.7624999999999997</v>
      </c>
      <c r="H47" s="10" t="s">
        <v>205</v>
      </c>
      <c r="I47" s="8">
        <f t="shared" si="5"/>
        <v>4.875</v>
      </c>
      <c r="J47" s="9">
        <f t="shared" si="6"/>
        <v>3.9</v>
      </c>
      <c r="K47" s="11">
        <f t="shared" si="7"/>
        <v>5.85</v>
      </c>
      <c r="L47" s="11"/>
      <c r="M47" s="8"/>
      <c r="N47" s="45">
        <f t="shared" si="0"/>
        <v>0</v>
      </c>
      <c r="O47" s="11">
        <f t="shared" si="8"/>
        <v>0</v>
      </c>
    </row>
    <row r="48" spans="1:15" x14ac:dyDescent="0.35">
      <c r="A48" s="13" t="s">
        <v>43</v>
      </c>
      <c r="B48" s="34" t="s">
        <v>37</v>
      </c>
      <c r="C48" s="8" t="s">
        <v>44</v>
      </c>
      <c r="D48" s="8" t="s">
        <v>45</v>
      </c>
      <c r="E48" s="9">
        <v>2.1</v>
      </c>
      <c r="F48" s="9">
        <v>2.2000000000000002</v>
      </c>
      <c r="G48" s="9">
        <f t="shared" si="4"/>
        <v>1.87</v>
      </c>
      <c r="H48" s="10" t="s">
        <v>206</v>
      </c>
      <c r="I48" s="8">
        <f t="shared" si="5"/>
        <v>3.3000000000000003</v>
      </c>
      <c r="J48" s="9">
        <f t="shared" si="6"/>
        <v>3.1</v>
      </c>
      <c r="K48" s="11">
        <f t="shared" si="7"/>
        <v>4.6500000000000004</v>
      </c>
      <c r="L48" s="11"/>
      <c r="M48" s="8"/>
      <c r="N48" s="45">
        <f t="shared" si="0"/>
        <v>0</v>
      </c>
      <c r="O48" s="11">
        <f t="shared" si="8"/>
        <v>0</v>
      </c>
    </row>
    <row r="49" spans="1:15" x14ac:dyDescent="0.35">
      <c r="A49" s="13" t="s">
        <v>46</v>
      </c>
      <c r="B49" s="34" t="s">
        <v>37</v>
      </c>
      <c r="C49" s="8" t="s">
        <v>47</v>
      </c>
      <c r="D49" s="8" t="s">
        <v>48</v>
      </c>
      <c r="E49" s="9">
        <v>6.15</v>
      </c>
      <c r="F49" s="9">
        <v>6.4</v>
      </c>
      <c r="G49" s="9">
        <f t="shared" si="4"/>
        <v>5.44</v>
      </c>
      <c r="H49" s="10" t="s">
        <v>207</v>
      </c>
      <c r="I49" s="8">
        <f t="shared" si="5"/>
        <v>9.6000000000000014</v>
      </c>
      <c r="J49" s="9">
        <f t="shared" si="6"/>
        <v>7.15</v>
      </c>
      <c r="K49" s="11">
        <f t="shared" si="7"/>
        <v>10.725000000000001</v>
      </c>
      <c r="L49" s="11"/>
      <c r="M49" s="8"/>
      <c r="N49" s="45">
        <f t="shared" si="0"/>
        <v>0</v>
      </c>
      <c r="O49" s="11">
        <f t="shared" si="8"/>
        <v>0</v>
      </c>
    </row>
    <row r="50" spans="1:15" x14ac:dyDescent="0.35">
      <c r="A50" s="13" t="s">
        <v>49</v>
      </c>
      <c r="B50" s="34" t="s">
        <v>37</v>
      </c>
      <c r="C50" s="8" t="s">
        <v>50</v>
      </c>
      <c r="D50" s="8" t="s">
        <v>51</v>
      </c>
      <c r="E50" s="9">
        <v>2.1</v>
      </c>
      <c r="F50" s="9">
        <v>2.2000000000000002</v>
      </c>
      <c r="G50" s="9">
        <f t="shared" si="4"/>
        <v>1.87</v>
      </c>
      <c r="H50" s="10" t="s">
        <v>208</v>
      </c>
      <c r="I50" s="8">
        <f t="shared" si="5"/>
        <v>3.3000000000000003</v>
      </c>
      <c r="J50" s="9">
        <f t="shared" si="6"/>
        <v>3.1</v>
      </c>
      <c r="K50" s="11">
        <f t="shared" si="7"/>
        <v>4.6500000000000004</v>
      </c>
      <c r="L50" s="11"/>
      <c r="M50" s="8"/>
      <c r="N50" s="45">
        <f t="shared" si="0"/>
        <v>0</v>
      </c>
      <c r="O50" s="11">
        <f t="shared" si="8"/>
        <v>0</v>
      </c>
    </row>
    <row r="51" spans="1:15" x14ac:dyDescent="0.35">
      <c r="A51" s="13" t="s">
        <v>52</v>
      </c>
      <c r="B51" s="34" t="s">
        <v>37</v>
      </c>
      <c r="C51" s="8" t="s">
        <v>53</v>
      </c>
      <c r="D51" s="8" t="s">
        <v>54</v>
      </c>
      <c r="E51" s="9">
        <v>10.4</v>
      </c>
      <c r="F51" s="9">
        <v>10.8</v>
      </c>
      <c r="G51" s="9">
        <f t="shared" si="4"/>
        <v>9.18</v>
      </c>
      <c r="H51" s="10" t="s">
        <v>209</v>
      </c>
      <c r="I51" s="8">
        <f t="shared" si="5"/>
        <v>16.200000000000003</v>
      </c>
      <c r="J51" s="9">
        <f t="shared" si="6"/>
        <v>11.4</v>
      </c>
      <c r="K51" s="11">
        <f t="shared" si="7"/>
        <v>17.100000000000001</v>
      </c>
      <c r="L51" s="11"/>
      <c r="M51" s="8"/>
      <c r="N51" s="45">
        <f t="shared" si="0"/>
        <v>0</v>
      </c>
      <c r="O51" s="11">
        <f t="shared" si="8"/>
        <v>0</v>
      </c>
    </row>
    <row r="52" spans="1:15" x14ac:dyDescent="0.35">
      <c r="A52" s="13" t="s">
        <v>55</v>
      </c>
      <c r="B52" s="34" t="s">
        <v>37</v>
      </c>
      <c r="C52" s="8" t="s">
        <v>56</v>
      </c>
      <c r="D52" s="8" t="s">
        <v>57</v>
      </c>
      <c r="E52" s="9">
        <v>13.4</v>
      </c>
      <c r="F52" s="9">
        <v>13.9</v>
      </c>
      <c r="G52" s="9">
        <f t="shared" si="4"/>
        <v>11.815</v>
      </c>
      <c r="H52" s="10" t="s">
        <v>210</v>
      </c>
      <c r="I52" s="8">
        <f t="shared" si="5"/>
        <v>20.85</v>
      </c>
      <c r="J52" s="9">
        <f t="shared" si="6"/>
        <v>14.4</v>
      </c>
      <c r="K52" s="11">
        <f t="shared" si="7"/>
        <v>21.6</v>
      </c>
      <c r="L52" s="11"/>
      <c r="M52" s="8"/>
      <c r="N52" s="45">
        <f t="shared" si="0"/>
        <v>0</v>
      </c>
      <c r="O52" s="11">
        <f t="shared" si="8"/>
        <v>0</v>
      </c>
    </row>
    <row r="53" spans="1:15" x14ac:dyDescent="0.35">
      <c r="A53" s="13" t="s">
        <v>58</v>
      </c>
      <c r="B53" s="34" t="s">
        <v>37</v>
      </c>
      <c r="C53" s="8" t="s">
        <v>59</v>
      </c>
      <c r="D53" s="8" t="s">
        <v>60</v>
      </c>
      <c r="E53" s="9">
        <v>2.2000000000000002</v>
      </c>
      <c r="F53" s="9">
        <v>2.2999999999999998</v>
      </c>
      <c r="G53" s="9">
        <f t="shared" si="4"/>
        <v>1.9549999999999998</v>
      </c>
      <c r="H53" s="10" t="s">
        <v>211</v>
      </c>
      <c r="I53" s="8">
        <f t="shared" si="5"/>
        <v>3.4499999999999997</v>
      </c>
      <c r="J53" s="9">
        <f t="shared" si="6"/>
        <v>3.2</v>
      </c>
      <c r="K53" s="11">
        <f t="shared" si="7"/>
        <v>4.8000000000000007</v>
      </c>
      <c r="L53" s="11"/>
      <c r="M53" s="8"/>
      <c r="N53" s="45">
        <f t="shared" si="0"/>
        <v>0</v>
      </c>
      <c r="O53" s="11">
        <f t="shared" si="8"/>
        <v>0</v>
      </c>
    </row>
    <row r="54" spans="1:15" x14ac:dyDescent="0.35">
      <c r="A54" s="57">
        <v>4114</v>
      </c>
      <c r="B54" s="36" t="s">
        <v>61</v>
      </c>
      <c r="C54" s="18"/>
      <c r="D54" s="18" t="s">
        <v>62</v>
      </c>
      <c r="E54" s="18"/>
      <c r="F54" s="19">
        <v>6.6</v>
      </c>
      <c r="G54" s="19">
        <f t="shared" si="4"/>
        <v>5.6099999999999994</v>
      </c>
      <c r="H54" s="20">
        <v>4017505998738</v>
      </c>
      <c r="I54" s="18">
        <f t="shared" si="5"/>
        <v>9.8999999999999986</v>
      </c>
      <c r="J54" s="19"/>
      <c r="K54" s="21">
        <f>I54*1.5</f>
        <v>14.849999999999998</v>
      </c>
      <c r="L54" s="11"/>
      <c r="M54" s="8"/>
      <c r="N54" s="45">
        <f t="shared" si="0"/>
        <v>0</v>
      </c>
      <c r="O54" s="11">
        <f t="shared" si="8"/>
        <v>0</v>
      </c>
    </row>
    <row r="55" spans="1:15" x14ac:dyDescent="0.35">
      <c r="A55" s="57">
        <v>4124</v>
      </c>
      <c r="B55" s="36" t="s">
        <v>61</v>
      </c>
      <c r="C55" s="18"/>
      <c r="D55" s="18" t="s">
        <v>791</v>
      </c>
      <c r="E55" s="18"/>
      <c r="F55" s="19"/>
      <c r="G55" s="19"/>
      <c r="H55" s="20"/>
      <c r="I55" s="18"/>
      <c r="J55" s="19"/>
      <c r="K55" s="21">
        <v>11.85</v>
      </c>
      <c r="L55" s="11"/>
      <c r="M55" s="8"/>
      <c r="N55" s="45">
        <f t="shared" si="0"/>
        <v>0</v>
      </c>
      <c r="O55" s="11">
        <f t="shared" si="8"/>
        <v>0</v>
      </c>
    </row>
    <row r="56" spans="1:15" x14ac:dyDescent="0.35">
      <c r="A56" s="13" t="s">
        <v>63</v>
      </c>
      <c r="B56" s="34" t="s">
        <v>37</v>
      </c>
      <c r="C56" s="8" t="s">
        <v>64</v>
      </c>
      <c r="D56" s="8" t="s">
        <v>65</v>
      </c>
      <c r="E56" s="9">
        <v>6.35</v>
      </c>
      <c r="F56" s="9">
        <v>6.55</v>
      </c>
      <c r="G56" s="9">
        <f t="shared" si="4"/>
        <v>5.5674999999999999</v>
      </c>
      <c r="H56" s="10" t="s">
        <v>212</v>
      </c>
      <c r="I56" s="8">
        <f t="shared" si="5"/>
        <v>9.8249999999999993</v>
      </c>
      <c r="J56" s="9">
        <f t="shared" ref="J56:J77" si="9">E56+1</f>
        <v>7.35</v>
      </c>
      <c r="K56" s="11">
        <f t="shared" ref="K56:K77" si="10">J56*1.5</f>
        <v>11.024999999999999</v>
      </c>
      <c r="L56" s="11"/>
      <c r="M56" s="8"/>
      <c r="N56" s="45">
        <f t="shared" si="0"/>
        <v>0</v>
      </c>
      <c r="O56" s="11">
        <f t="shared" si="8"/>
        <v>0</v>
      </c>
    </row>
    <row r="57" spans="1:15" x14ac:dyDescent="0.35">
      <c r="A57" s="13" t="s">
        <v>66</v>
      </c>
      <c r="B57" s="34" t="s">
        <v>37</v>
      </c>
      <c r="C57" s="8" t="s">
        <v>67</v>
      </c>
      <c r="D57" s="8" t="s">
        <v>68</v>
      </c>
      <c r="E57" s="9">
        <v>7.75</v>
      </c>
      <c r="F57" s="9">
        <v>8</v>
      </c>
      <c r="G57" s="9">
        <f t="shared" si="4"/>
        <v>6.8</v>
      </c>
      <c r="H57" s="10" t="s">
        <v>213</v>
      </c>
      <c r="I57" s="8">
        <f t="shared" si="5"/>
        <v>12</v>
      </c>
      <c r="J57" s="9">
        <f t="shared" si="9"/>
        <v>8.75</v>
      </c>
      <c r="K57" s="11">
        <f t="shared" si="10"/>
        <v>13.125</v>
      </c>
      <c r="L57" s="11"/>
      <c r="M57" s="8"/>
      <c r="N57" s="45">
        <f t="shared" si="0"/>
        <v>0</v>
      </c>
      <c r="O57" s="11">
        <f t="shared" si="8"/>
        <v>0</v>
      </c>
    </row>
    <row r="58" spans="1:15" x14ac:dyDescent="0.35">
      <c r="A58" s="13" t="s">
        <v>69</v>
      </c>
      <c r="B58" s="34" t="s">
        <v>37</v>
      </c>
      <c r="C58" s="8" t="s">
        <v>70</v>
      </c>
      <c r="D58" s="8" t="s">
        <v>71</v>
      </c>
      <c r="E58" s="9">
        <v>6.6</v>
      </c>
      <c r="F58" s="9">
        <v>6.83</v>
      </c>
      <c r="G58" s="9">
        <f t="shared" si="4"/>
        <v>5.8055000000000003</v>
      </c>
      <c r="H58" s="10" t="s">
        <v>214</v>
      </c>
      <c r="I58" s="8">
        <f t="shared" si="5"/>
        <v>10.245000000000001</v>
      </c>
      <c r="J58" s="9">
        <f t="shared" si="9"/>
        <v>7.6</v>
      </c>
      <c r="K58" s="11">
        <f t="shared" si="10"/>
        <v>11.399999999999999</v>
      </c>
      <c r="L58" s="11"/>
      <c r="M58" s="8"/>
      <c r="N58" s="45">
        <f t="shared" si="0"/>
        <v>0</v>
      </c>
      <c r="O58" s="11">
        <f t="shared" si="8"/>
        <v>0</v>
      </c>
    </row>
    <row r="59" spans="1:15" x14ac:dyDescent="0.35">
      <c r="A59" s="13" t="s">
        <v>72</v>
      </c>
      <c r="B59" s="34" t="s">
        <v>37</v>
      </c>
      <c r="C59" s="8" t="s">
        <v>73</v>
      </c>
      <c r="D59" s="8" t="s">
        <v>74</v>
      </c>
      <c r="E59" s="9">
        <v>5.0999999999999996</v>
      </c>
      <c r="F59" s="9">
        <v>5.3</v>
      </c>
      <c r="G59" s="9">
        <f t="shared" si="4"/>
        <v>4.5049999999999999</v>
      </c>
      <c r="H59" s="10" t="s">
        <v>215</v>
      </c>
      <c r="I59" s="8">
        <f t="shared" si="5"/>
        <v>7.9499999999999993</v>
      </c>
      <c r="J59" s="9">
        <f t="shared" si="9"/>
        <v>6.1</v>
      </c>
      <c r="K59" s="11">
        <f t="shared" si="10"/>
        <v>9.1499999999999986</v>
      </c>
      <c r="L59" s="11"/>
      <c r="M59" s="8"/>
      <c r="N59" s="45">
        <f t="shared" si="0"/>
        <v>0</v>
      </c>
      <c r="O59" s="11">
        <f t="shared" si="8"/>
        <v>0</v>
      </c>
    </row>
    <row r="60" spans="1:15" x14ac:dyDescent="0.35">
      <c r="A60" s="13" t="s">
        <v>75</v>
      </c>
      <c r="B60" s="34" t="s">
        <v>37</v>
      </c>
      <c r="C60" s="8" t="s">
        <v>76</v>
      </c>
      <c r="D60" s="8" t="s">
        <v>77</v>
      </c>
      <c r="E60" s="9">
        <v>7.9</v>
      </c>
      <c r="F60" s="9">
        <v>8.1</v>
      </c>
      <c r="G60" s="9">
        <f t="shared" si="4"/>
        <v>6.8849999999999998</v>
      </c>
      <c r="H60" s="10" t="s">
        <v>216</v>
      </c>
      <c r="I60" s="8">
        <f t="shared" si="5"/>
        <v>12.149999999999999</v>
      </c>
      <c r="J60" s="9">
        <f t="shared" si="9"/>
        <v>8.9</v>
      </c>
      <c r="K60" s="11">
        <f t="shared" si="10"/>
        <v>13.350000000000001</v>
      </c>
      <c r="L60" s="11"/>
      <c r="M60" s="8"/>
      <c r="N60" s="45">
        <f t="shared" si="0"/>
        <v>0</v>
      </c>
      <c r="O60" s="11">
        <f t="shared" si="8"/>
        <v>0</v>
      </c>
    </row>
    <row r="61" spans="1:15" x14ac:dyDescent="0.35">
      <c r="A61" s="13">
        <v>4334</v>
      </c>
      <c r="B61" s="36" t="s">
        <v>61</v>
      </c>
      <c r="C61" s="8"/>
      <c r="D61" s="8" t="s">
        <v>792</v>
      </c>
      <c r="E61" s="9"/>
      <c r="F61" s="9"/>
      <c r="G61" s="9"/>
      <c r="H61" s="10"/>
      <c r="I61" s="8"/>
      <c r="J61" s="9"/>
      <c r="K61" s="11">
        <v>6.3</v>
      </c>
      <c r="L61" s="11"/>
      <c r="M61" s="8"/>
      <c r="N61" s="45">
        <f t="shared" si="0"/>
        <v>0</v>
      </c>
      <c r="O61" s="11">
        <f t="shared" si="8"/>
        <v>0</v>
      </c>
    </row>
    <row r="62" spans="1:15" x14ac:dyDescent="0.35">
      <c r="A62" s="13" t="s">
        <v>78</v>
      </c>
      <c r="B62" s="34" t="s">
        <v>8</v>
      </c>
      <c r="C62" s="8" t="s">
        <v>79</v>
      </c>
      <c r="D62" s="8" t="s">
        <v>80</v>
      </c>
      <c r="E62" s="9">
        <v>3.1</v>
      </c>
      <c r="F62" s="9">
        <v>3.25</v>
      </c>
      <c r="G62" s="9">
        <f t="shared" si="4"/>
        <v>2.7624999999999997</v>
      </c>
      <c r="H62" s="10" t="s">
        <v>217</v>
      </c>
      <c r="I62" s="8">
        <f t="shared" si="5"/>
        <v>4.875</v>
      </c>
      <c r="J62" s="9">
        <f t="shared" si="9"/>
        <v>4.0999999999999996</v>
      </c>
      <c r="K62" s="11">
        <f t="shared" si="10"/>
        <v>6.1499999999999995</v>
      </c>
      <c r="L62" s="11"/>
      <c r="M62" s="8"/>
      <c r="N62" s="45">
        <f t="shared" si="0"/>
        <v>0</v>
      </c>
      <c r="O62" s="11">
        <f t="shared" si="8"/>
        <v>0</v>
      </c>
    </row>
    <row r="63" spans="1:15" x14ac:dyDescent="0.35">
      <c r="A63" s="13" t="s">
        <v>78</v>
      </c>
      <c r="B63" s="34" t="s">
        <v>13</v>
      </c>
      <c r="C63" s="8" t="s">
        <v>81</v>
      </c>
      <c r="D63" s="8" t="s">
        <v>80</v>
      </c>
      <c r="E63" s="9">
        <v>3.7</v>
      </c>
      <c r="F63" s="9">
        <v>3.85</v>
      </c>
      <c r="G63" s="9">
        <f t="shared" si="4"/>
        <v>3.2725</v>
      </c>
      <c r="H63" s="10" t="s">
        <v>218</v>
      </c>
      <c r="I63" s="8">
        <f t="shared" si="5"/>
        <v>5.7750000000000004</v>
      </c>
      <c r="J63" s="9">
        <f t="shared" si="9"/>
        <v>4.7</v>
      </c>
      <c r="K63" s="11">
        <f t="shared" si="10"/>
        <v>7.0500000000000007</v>
      </c>
      <c r="L63" s="11"/>
      <c r="M63" s="8"/>
      <c r="N63" s="45">
        <f t="shared" si="0"/>
        <v>0</v>
      </c>
      <c r="O63" s="11">
        <f t="shared" si="8"/>
        <v>0</v>
      </c>
    </row>
    <row r="64" spans="1:15" x14ac:dyDescent="0.35">
      <c r="A64" s="13" t="s">
        <v>82</v>
      </c>
      <c r="B64" s="34" t="s">
        <v>8</v>
      </c>
      <c r="C64" s="8" t="s">
        <v>83</v>
      </c>
      <c r="D64" s="8" t="s">
        <v>84</v>
      </c>
      <c r="E64" s="9">
        <v>3.1</v>
      </c>
      <c r="F64" s="9">
        <v>3.25</v>
      </c>
      <c r="G64" s="9">
        <f t="shared" si="4"/>
        <v>2.7624999999999997</v>
      </c>
      <c r="H64" s="10" t="s">
        <v>219</v>
      </c>
      <c r="I64" s="8">
        <f t="shared" si="5"/>
        <v>4.875</v>
      </c>
      <c r="J64" s="9">
        <f t="shared" si="9"/>
        <v>4.0999999999999996</v>
      </c>
      <c r="K64" s="11">
        <f t="shared" si="10"/>
        <v>6.1499999999999995</v>
      </c>
      <c r="L64" s="11"/>
      <c r="M64" s="8"/>
      <c r="N64" s="45">
        <f t="shared" si="0"/>
        <v>0</v>
      </c>
      <c r="O64" s="11">
        <f t="shared" si="8"/>
        <v>0</v>
      </c>
    </row>
    <row r="65" spans="1:15" x14ac:dyDescent="0.35">
      <c r="A65" s="13" t="s">
        <v>82</v>
      </c>
      <c r="B65" s="34" t="s">
        <v>13</v>
      </c>
      <c r="C65" s="8" t="s">
        <v>85</v>
      </c>
      <c r="D65" s="8" t="s">
        <v>84</v>
      </c>
      <c r="E65" s="9">
        <v>3.7</v>
      </c>
      <c r="F65" s="9">
        <v>3.85</v>
      </c>
      <c r="G65" s="9">
        <f t="shared" si="4"/>
        <v>3.2725</v>
      </c>
      <c r="H65" s="10" t="s">
        <v>220</v>
      </c>
      <c r="I65" s="8">
        <f t="shared" si="5"/>
        <v>5.7750000000000004</v>
      </c>
      <c r="J65" s="9">
        <f t="shared" si="9"/>
        <v>4.7</v>
      </c>
      <c r="K65" s="11">
        <f t="shared" si="10"/>
        <v>7.0500000000000007</v>
      </c>
      <c r="L65" s="11"/>
      <c r="M65" s="8"/>
      <c r="N65" s="45">
        <f t="shared" si="0"/>
        <v>0</v>
      </c>
      <c r="O65" s="11">
        <f t="shared" si="8"/>
        <v>0</v>
      </c>
    </row>
    <row r="66" spans="1:15" x14ac:dyDescent="0.35">
      <c r="A66" s="13" t="s">
        <v>86</v>
      </c>
      <c r="B66" s="34" t="s">
        <v>37</v>
      </c>
      <c r="C66" s="8" t="s">
        <v>87</v>
      </c>
      <c r="D66" s="8" t="s">
        <v>88</v>
      </c>
      <c r="E66" s="9">
        <v>13.9</v>
      </c>
      <c r="F66" s="9">
        <v>14.4</v>
      </c>
      <c r="G66" s="9">
        <f t="shared" si="4"/>
        <v>12.24</v>
      </c>
      <c r="H66" s="10" t="s">
        <v>221</v>
      </c>
      <c r="I66" s="8">
        <f t="shared" si="5"/>
        <v>21.6</v>
      </c>
      <c r="J66" s="9">
        <f t="shared" si="9"/>
        <v>14.9</v>
      </c>
      <c r="K66" s="11">
        <f t="shared" si="10"/>
        <v>22.35</v>
      </c>
      <c r="L66" s="11"/>
      <c r="M66" s="8"/>
      <c r="N66" s="45">
        <f t="shared" si="0"/>
        <v>0</v>
      </c>
      <c r="O66" s="11">
        <f t="shared" si="8"/>
        <v>0</v>
      </c>
    </row>
    <row r="67" spans="1:15" x14ac:dyDescent="0.35">
      <c r="A67" s="13" t="s">
        <v>89</v>
      </c>
      <c r="B67" s="34" t="s">
        <v>37</v>
      </c>
      <c r="C67" s="8" t="s">
        <v>90</v>
      </c>
      <c r="D67" s="8" t="s">
        <v>91</v>
      </c>
      <c r="E67" s="9">
        <v>5.6</v>
      </c>
      <c r="F67" s="9">
        <v>5.8</v>
      </c>
      <c r="G67" s="9">
        <f t="shared" si="4"/>
        <v>4.93</v>
      </c>
      <c r="H67" s="10" t="s">
        <v>222</v>
      </c>
      <c r="I67" s="8">
        <f t="shared" si="5"/>
        <v>8.6999999999999993</v>
      </c>
      <c r="J67" s="9">
        <f t="shared" si="9"/>
        <v>6.6</v>
      </c>
      <c r="K67" s="11">
        <f t="shared" si="10"/>
        <v>9.8999999999999986</v>
      </c>
      <c r="L67" s="11"/>
      <c r="M67" s="8"/>
      <c r="N67" s="45">
        <f t="shared" si="0"/>
        <v>0</v>
      </c>
      <c r="O67" s="11">
        <f t="shared" si="8"/>
        <v>0</v>
      </c>
    </row>
    <row r="68" spans="1:15" x14ac:dyDescent="0.35">
      <c r="A68" s="13" t="s">
        <v>92</v>
      </c>
      <c r="B68" s="34" t="s">
        <v>37</v>
      </c>
      <c r="C68" s="8" t="s">
        <v>93</v>
      </c>
      <c r="D68" s="8" t="s">
        <v>94</v>
      </c>
      <c r="E68" s="9">
        <v>6.4</v>
      </c>
      <c r="F68" s="9">
        <v>6.65</v>
      </c>
      <c r="G68" s="9">
        <f t="shared" si="4"/>
        <v>5.6524999999999999</v>
      </c>
      <c r="H68" s="10" t="s">
        <v>223</v>
      </c>
      <c r="I68" s="8">
        <f t="shared" si="5"/>
        <v>9.9750000000000014</v>
      </c>
      <c r="J68" s="9">
        <f t="shared" si="9"/>
        <v>7.4</v>
      </c>
      <c r="K68" s="11">
        <f t="shared" si="10"/>
        <v>11.100000000000001</v>
      </c>
      <c r="L68" s="11"/>
      <c r="M68" s="8"/>
      <c r="N68" s="45">
        <f t="shared" si="0"/>
        <v>0</v>
      </c>
      <c r="O68" s="11">
        <f t="shared" si="8"/>
        <v>0</v>
      </c>
    </row>
    <row r="69" spans="1:15" x14ac:dyDescent="0.35">
      <c r="A69" s="13" t="s">
        <v>95</v>
      </c>
      <c r="B69" s="34" t="s">
        <v>37</v>
      </c>
      <c r="C69" s="8" t="s">
        <v>96</v>
      </c>
      <c r="D69" s="8" t="s">
        <v>97</v>
      </c>
      <c r="E69" s="9">
        <v>2.4</v>
      </c>
      <c r="F69" s="9">
        <v>2.75</v>
      </c>
      <c r="G69" s="9">
        <f t="shared" si="4"/>
        <v>2.3374999999999999</v>
      </c>
      <c r="H69" s="10" t="s">
        <v>224</v>
      </c>
      <c r="I69" s="8">
        <f t="shared" si="5"/>
        <v>4.125</v>
      </c>
      <c r="J69" s="9">
        <f t="shared" si="9"/>
        <v>3.4</v>
      </c>
      <c r="K69" s="11">
        <f t="shared" si="10"/>
        <v>5.0999999999999996</v>
      </c>
      <c r="L69" s="11"/>
      <c r="M69" s="8"/>
      <c r="N69" s="45">
        <f t="shared" si="0"/>
        <v>0</v>
      </c>
      <c r="O69" s="11">
        <f t="shared" si="8"/>
        <v>0</v>
      </c>
    </row>
    <row r="70" spans="1:15" x14ac:dyDescent="0.35">
      <c r="A70" s="13" t="s">
        <v>98</v>
      </c>
      <c r="B70" s="34" t="s">
        <v>37</v>
      </c>
      <c r="C70" s="8" t="s">
        <v>99</v>
      </c>
      <c r="D70" s="8" t="s">
        <v>100</v>
      </c>
      <c r="E70" s="9">
        <v>5.0999999999999996</v>
      </c>
      <c r="F70" s="9">
        <v>5.25</v>
      </c>
      <c r="G70" s="9">
        <f t="shared" si="4"/>
        <v>4.4624999999999995</v>
      </c>
      <c r="H70" s="10" t="s">
        <v>225</v>
      </c>
      <c r="I70" s="8">
        <f t="shared" si="5"/>
        <v>7.875</v>
      </c>
      <c r="J70" s="9">
        <f t="shared" si="9"/>
        <v>6.1</v>
      </c>
      <c r="K70" s="11">
        <f t="shared" si="10"/>
        <v>9.1499999999999986</v>
      </c>
      <c r="L70" s="11"/>
      <c r="M70" s="8"/>
      <c r="N70" s="45">
        <f t="shared" ref="N70:N133" si="11">K70*M70</f>
        <v>0</v>
      </c>
      <c r="O70" s="11">
        <f t="shared" si="8"/>
        <v>0</v>
      </c>
    </row>
    <row r="71" spans="1:15" x14ac:dyDescent="0.35">
      <c r="A71" s="13" t="s">
        <v>101</v>
      </c>
      <c r="B71" s="34" t="s">
        <v>37</v>
      </c>
      <c r="C71" s="8" t="s">
        <v>102</v>
      </c>
      <c r="D71" s="8" t="s">
        <v>103</v>
      </c>
      <c r="E71" s="9">
        <v>5.2</v>
      </c>
      <c r="F71" s="9">
        <v>5.4</v>
      </c>
      <c r="G71" s="9">
        <f t="shared" si="4"/>
        <v>4.59</v>
      </c>
      <c r="H71" s="10" t="s">
        <v>226</v>
      </c>
      <c r="I71" s="8">
        <f t="shared" si="5"/>
        <v>8.1000000000000014</v>
      </c>
      <c r="J71" s="9">
        <f t="shared" si="9"/>
        <v>6.2</v>
      </c>
      <c r="K71" s="11">
        <f t="shared" si="10"/>
        <v>9.3000000000000007</v>
      </c>
      <c r="L71" s="11"/>
      <c r="M71" s="8"/>
      <c r="N71" s="45">
        <f t="shared" si="11"/>
        <v>0</v>
      </c>
      <c r="O71" s="11">
        <f t="shared" si="8"/>
        <v>0</v>
      </c>
    </row>
    <row r="72" spans="1:15" x14ac:dyDescent="0.35">
      <c r="A72" s="13" t="s">
        <v>104</v>
      </c>
      <c r="B72" s="34" t="s">
        <v>37</v>
      </c>
      <c r="C72" s="8" t="s">
        <v>105</v>
      </c>
      <c r="D72" s="8" t="s">
        <v>106</v>
      </c>
      <c r="E72" s="9">
        <v>11.7</v>
      </c>
      <c r="F72" s="9">
        <v>12.1</v>
      </c>
      <c r="G72" s="9">
        <f t="shared" si="4"/>
        <v>10.285</v>
      </c>
      <c r="H72" s="10" t="s">
        <v>227</v>
      </c>
      <c r="I72" s="8">
        <f t="shared" si="5"/>
        <v>18.149999999999999</v>
      </c>
      <c r="J72" s="9">
        <f t="shared" si="9"/>
        <v>12.7</v>
      </c>
      <c r="K72" s="11">
        <f t="shared" si="10"/>
        <v>19.049999999999997</v>
      </c>
      <c r="L72" s="11"/>
      <c r="M72" s="8"/>
      <c r="N72" s="45">
        <f t="shared" si="11"/>
        <v>0</v>
      </c>
      <c r="O72" s="11">
        <f t="shared" si="8"/>
        <v>0</v>
      </c>
    </row>
    <row r="73" spans="1:15" x14ac:dyDescent="0.35">
      <c r="A73" s="13">
        <v>4805</v>
      </c>
      <c r="B73" s="36" t="s">
        <v>61</v>
      </c>
      <c r="C73" s="8"/>
      <c r="D73" s="8" t="s">
        <v>793</v>
      </c>
      <c r="E73" s="9"/>
      <c r="F73" s="9"/>
      <c r="G73" s="9"/>
      <c r="H73" s="10"/>
      <c r="I73" s="8"/>
      <c r="J73" s="9"/>
      <c r="K73" s="11">
        <v>9.1</v>
      </c>
      <c r="L73" s="11"/>
      <c r="M73" s="8"/>
      <c r="N73" s="45">
        <f t="shared" si="11"/>
        <v>0</v>
      </c>
      <c r="O73" s="11">
        <f t="shared" si="8"/>
        <v>0</v>
      </c>
    </row>
    <row r="74" spans="1:15" x14ac:dyDescent="0.35">
      <c r="A74" s="13" t="s">
        <v>107</v>
      </c>
      <c r="B74" s="34" t="s">
        <v>37</v>
      </c>
      <c r="C74" s="8" t="s">
        <v>108</v>
      </c>
      <c r="D74" s="8" t="s">
        <v>109</v>
      </c>
      <c r="E74" s="9">
        <v>7.05</v>
      </c>
      <c r="F74" s="9">
        <v>7.25</v>
      </c>
      <c r="G74" s="9">
        <f t="shared" si="4"/>
        <v>6.1624999999999996</v>
      </c>
      <c r="H74" s="10" t="s">
        <v>228</v>
      </c>
      <c r="I74" s="8">
        <v>11.18</v>
      </c>
      <c r="J74" s="9">
        <f t="shared" si="9"/>
        <v>8.0500000000000007</v>
      </c>
      <c r="K74" s="11">
        <f t="shared" si="10"/>
        <v>12.075000000000001</v>
      </c>
      <c r="L74" s="11"/>
      <c r="M74" s="8"/>
      <c r="N74" s="45">
        <f t="shared" si="11"/>
        <v>0</v>
      </c>
      <c r="O74" s="11">
        <f t="shared" si="8"/>
        <v>0</v>
      </c>
    </row>
    <row r="75" spans="1:15" x14ac:dyDescent="0.35">
      <c r="A75" s="13" t="s">
        <v>110</v>
      </c>
      <c r="B75" s="34" t="s">
        <v>37</v>
      </c>
      <c r="C75" s="8" t="s">
        <v>111</v>
      </c>
      <c r="D75" s="8" t="s">
        <v>112</v>
      </c>
      <c r="E75" s="9">
        <v>7.05</v>
      </c>
      <c r="F75" s="9">
        <v>7.25</v>
      </c>
      <c r="G75" s="9">
        <f t="shared" si="4"/>
        <v>6.1624999999999996</v>
      </c>
      <c r="H75" s="10" t="s">
        <v>229</v>
      </c>
      <c r="I75" s="8">
        <f>F75*1.5</f>
        <v>10.875</v>
      </c>
      <c r="J75" s="9">
        <f t="shared" si="9"/>
        <v>8.0500000000000007</v>
      </c>
      <c r="K75" s="11">
        <f t="shared" si="10"/>
        <v>12.075000000000001</v>
      </c>
      <c r="L75" s="11"/>
      <c r="M75" s="8"/>
      <c r="N75" s="45">
        <f t="shared" si="11"/>
        <v>0</v>
      </c>
      <c r="O75" s="11">
        <f t="shared" si="8"/>
        <v>0</v>
      </c>
    </row>
    <row r="76" spans="1:15" x14ac:dyDescent="0.35">
      <c r="A76" s="13" t="s">
        <v>113</v>
      </c>
      <c r="B76" s="34" t="s">
        <v>37</v>
      </c>
      <c r="C76" s="8" t="s">
        <v>114</v>
      </c>
      <c r="D76" s="40" t="s">
        <v>115</v>
      </c>
      <c r="E76" s="9">
        <v>9.9499999999999993</v>
      </c>
      <c r="F76" s="9">
        <v>10.9</v>
      </c>
      <c r="G76" s="9">
        <f t="shared" si="4"/>
        <v>9.2650000000000006</v>
      </c>
      <c r="H76" s="10" t="s">
        <v>230</v>
      </c>
      <c r="I76" s="8">
        <f>F76*1.5</f>
        <v>16.350000000000001</v>
      </c>
      <c r="J76" s="9">
        <f t="shared" si="9"/>
        <v>10.95</v>
      </c>
      <c r="K76" s="11">
        <f t="shared" si="10"/>
        <v>16.424999999999997</v>
      </c>
      <c r="L76" s="11"/>
      <c r="M76" s="8"/>
      <c r="N76" s="45">
        <f t="shared" si="11"/>
        <v>0</v>
      </c>
      <c r="O76" s="11">
        <f t="shared" si="8"/>
        <v>0</v>
      </c>
    </row>
    <row r="77" spans="1:15" x14ac:dyDescent="0.35">
      <c r="A77" s="13" t="s">
        <v>116</v>
      </c>
      <c r="B77" s="34" t="s">
        <v>37</v>
      </c>
      <c r="C77" s="8" t="s">
        <v>117</v>
      </c>
      <c r="D77" s="8" t="s">
        <v>118</v>
      </c>
      <c r="E77" s="9">
        <v>9.9</v>
      </c>
      <c r="F77" s="9">
        <v>10.5</v>
      </c>
      <c r="G77" s="9">
        <f t="shared" si="4"/>
        <v>8.9249999999999989</v>
      </c>
      <c r="H77" s="10" t="s">
        <v>231</v>
      </c>
      <c r="I77" s="8">
        <f>F77*1.5</f>
        <v>15.75</v>
      </c>
      <c r="J77" s="9">
        <f t="shared" si="9"/>
        <v>10.9</v>
      </c>
      <c r="K77" s="11">
        <f t="shared" si="10"/>
        <v>16.350000000000001</v>
      </c>
      <c r="L77" s="11"/>
      <c r="M77" s="8"/>
      <c r="N77" s="45">
        <f t="shared" si="11"/>
        <v>0</v>
      </c>
      <c r="O77" s="11">
        <f t="shared" si="8"/>
        <v>0</v>
      </c>
    </row>
    <row r="78" spans="1:15" ht="24.5" x14ac:dyDescent="0.35">
      <c r="A78" s="58">
        <v>9244</v>
      </c>
      <c r="B78" s="37" t="s">
        <v>61</v>
      </c>
      <c r="C78" s="22"/>
      <c r="D78" s="41" t="s">
        <v>119</v>
      </c>
      <c r="E78" s="22"/>
      <c r="F78" s="23">
        <v>8.9499999999999993</v>
      </c>
      <c r="G78" s="23">
        <f t="shared" si="4"/>
        <v>7.607499999999999</v>
      </c>
      <c r="H78" s="24">
        <v>4017505998745</v>
      </c>
      <c r="I78" s="22">
        <f>F78*1.5</f>
        <v>13.424999999999999</v>
      </c>
      <c r="J78" s="23"/>
      <c r="K78" s="25">
        <f>I78*1.5</f>
        <v>20.137499999999999</v>
      </c>
      <c r="L78" s="11"/>
      <c r="M78" s="8"/>
      <c r="N78" s="45">
        <f t="shared" si="11"/>
        <v>0</v>
      </c>
      <c r="O78" s="11">
        <f t="shared" si="8"/>
        <v>0</v>
      </c>
    </row>
    <row r="79" spans="1:15" x14ac:dyDescent="0.35">
      <c r="A79" s="57" t="s">
        <v>120</v>
      </c>
      <c r="B79" s="36" t="s">
        <v>37</v>
      </c>
      <c r="C79" s="18" t="s">
        <v>121</v>
      </c>
      <c r="D79" s="18" t="s">
        <v>122</v>
      </c>
      <c r="E79" s="19">
        <v>16.600000000000001</v>
      </c>
      <c r="F79" s="19">
        <v>17.2</v>
      </c>
      <c r="G79" s="19">
        <f t="shared" si="4"/>
        <v>14.62</v>
      </c>
      <c r="H79" s="20" t="s">
        <v>232</v>
      </c>
      <c r="I79" s="18">
        <f>+F79*1.5</f>
        <v>25.799999999999997</v>
      </c>
      <c r="J79" s="19">
        <f>E79+1</f>
        <v>17.600000000000001</v>
      </c>
      <c r="K79" s="21">
        <f>J79*1.5</f>
        <v>26.400000000000002</v>
      </c>
      <c r="L79" s="11"/>
      <c r="M79" s="8"/>
      <c r="N79" s="45">
        <f t="shared" si="11"/>
        <v>0</v>
      </c>
      <c r="O79" s="11">
        <f t="shared" si="8"/>
        <v>0</v>
      </c>
    </row>
    <row r="80" spans="1:15" x14ac:dyDescent="0.35">
      <c r="A80" s="57" t="s">
        <v>123</v>
      </c>
      <c r="B80" s="36" t="s">
        <v>37</v>
      </c>
      <c r="C80" s="18" t="s">
        <v>124</v>
      </c>
      <c r="D80" s="18" t="s">
        <v>125</v>
      </c>
      <c r="E80" s="19">
        <v>10.6</v>
      </c>
      <c r="F80" s="19">
        <v>11.2</v>
      </c>
      <c r="G80" s="19">
        <f t="shared" si="4"/>
        <v>9.52</v>
      </c>
      <c r="H80" s="20" t="s">
        <v>233</v>
      </c>
      <c r="I80" s="18">
        <f>+F80*1.5</f>
        <v>16.799999999999997</v>
      </c>
      <c r="J80" s="19">
        <f>E80+1</f>
        <v>11.6</v>
      </c>
      <c r="K80" s="21">
        <f>J80*1.5</f>
        <v>17.399999999999999</v>
      </c>
      <c r="L80" s="11"/>
      <c r="M80" s="8"/>
      <c r="N80" s="45">
        <f t="shared" si="11"/>
        <v>0</v>
      </c>
      <c r="O80" s="11">
        <f t="shared" si="8"/>
        <v>0</v>
      </c>
    </row>
    <row r="81" spans="1:15" ht="24.5" x14ac:dyDescent="0.35">
      <c r="A81" s="57">
        <v>9424</v>
      </c>
      <c r="B81" s="36" t="s">
        <v>61</v>
      </c>
      <c r="C81" s="18"/>
      <c r="D81" s="42" t="s">
        <v>126</v>
      </c>
      <c r="E81" s="18"/>
      <c r="F81" s="19">
        <v>17.600000000000001</v>
      </c>
      <c r="G81" s="19">
        <f t="shared" si="4"/>
        <v>14.96</v>
      </c>
      <c r="H81" s="20">
        <v>4017505998752</v>
      </c>
      <c r="I81" s="18">
        <f>+F81*1.5</f>
        <v>26.400000000000002</v>
      </c>
      <c r="J81" s="19"/>
      <c r="K81" s="21">
        <f>I81*1.5</f>
        <v>39.6</v>
      </c>
      <c r="L81" s="11"/>
      <c r="M81" s="8"/>
      <c r="N81" s="45">
        <f t="shared" si="11"/>
        <v>0</v>
      </c>
      <c r="O81" s="11">
        <f t="shared" si="8"/>
        <v>0</v>
      </c>
    </row>
    <row r="82" spans="1:15" x14ac:dyDescent="0.35">
      <c r="A82" s="13" t="s">
        <v>127</v>
      </c>
      <c r="B82" s="34" t="s">
        <v>37</v>
      </c>
      <c r="C82" s="8" t="s">
        <v>128</v>
      </c>
      <c r="D82" s="8" t="s">
        <v>129</v>
      </c>
      <c r="E82" s="9">
        <v>10.6</v>
      </c>
      <c r="F82" s="9">
        <v>11.2</v>
      </c>
      <c r="G82" s="9">
        <f t="shared" si="4"/>
        <v>9.52</v>
      </c>
      <c r="H82" s="10" t="s">
        <v>234</v>
      </c>
      <c r="I82" s="8">
        <f>+F82*1.5</f>
        <v>16.799999999999997</v>
      </c>
      <c r="J82" s="9">
        <f t="shared" ref="J82:J101" si="12">E82+1</f>
        <v>11.6</v>
      </c>
      <c r="K82" s="11">
        <f t="shared" ref="K82:K101" si="13">J82*1.5</f>
        <v>17.399999999999999</v>
      </c>
      <c r="L82" s="11"/>
      <c r="M82" s="8"/>
      <c r="N82" s="45">
        <f t="shared" si="11"/>
        <v>0</v>
      </c>
      <c r="O82" s="11">
        <f t="shared" si="8"/>
        <v>0</v>
      </c>
    </row>
    <row r="83" spans="1:15" x14ac:dyDescent="0.35">
      <c r="A83" s="13" t="s">
        <v>130</v>
      </c>
      <c r="B83" s="34" t="s">
        <v>37</v>
      </c>
      <c r="C83" s="8" t="s">
        <v>131</v>
      </c>
      <c r="D83" s="40" t="s">
        <v>132</v>
      </c>
      <c r="E83" s="9">
        <v>18.600000000000001</v>
      </c>
      <c r="F83" s="9">
        <v>19.5</v>
      </c>
      <c r="G83" s="9">
        <f t="shared" si="4"/>
        <v>16.574999999999999</v>
      </c>
      <c r="H83" s="10" t="s">
        <v>235</v>
      </c>
      <c r="I83" s="8">
        <f>+F83*1.5</f>
        <v>29.25</v>
      </c>
      <c r="J83" s="9">
        <f t="shared" si="12"/>
        <v>19.600000000000001</v>
      </c>
      <c r="K83" s="11">
        <f t="shared" si="13"/>
        <v>29.400000000000002</v>
      </c>
      <c r="L83" s="11"/>
      <c r="M83" s="8"/>
      <c r="N83" s="45">
        <f t="shared" si="11"/>
        <v>0</v>
      </c>
      <c r="O83" s="11">
        <f t="shared" si="8"/>
        <v>0</v>
      </c>
    </row>
    <row r="84" spans="1:15" x14ac:dyDescent="0.35">
      <c r="A84" s="13" t="s">
        <v>133</v>
      </c>
      <c r="B84" s="34" t="s">
        <v>37</v>
      </c>
      <c r="C84" s="8" t="s">
        <v>134</v>
      </c>
      <c r="D84" s="8" t="s">
        <v>135</v>
      </c>
      <c r="E84" s="9">
        <v>12.4</v>
      </c>
      <c r="F84" s="9">
        <v>12.85</v>
      </c>
      <c r="G84" s="9">
        <f t="shared" si="4"/>
        <v>10.922499999999999</v>
      </c>
      <c r="H84" s="10" t="s">
        <v>236</v>
      </c>
      <c r="I84" s="8">
        <f t="shared" ref="I84:I94" si="14">F84*1.5</f>
        <v>19.274999999999999</v>
      </c>
      <c r="J84" s="9">
        <f t="shared" si="12"/>
        <v>13.4</v>
      </c>
      <c r="K84" s="11">
        <f t="shared" si="13"/>
        <v>20.100000000000001</v>
      </c>
      <c r="L84" s="11"/>
      <c r="M84" s="8"/>
      <c r="N84" s="45">
        <f t="shared" si="11"/>
        <v>0</v>
      </c>
      <c r="O84" s="11">
        <f t="shared" si="8"/>
        <v>0</v>
      </c>
    </row>
    <row r="85" spans="1:15" x14ac:dyDescent="0.35">
      <c r="A85" s="13" t="s">
        <v>136</v>
      </c>
      <c r="B85" s="34" t="s">
        <v>37</v>
      </c>
      <c r="C85" s="8" t="s">
        <v>137</v>
      </c>
      <c r="D85" s="8" t="s">
        <v>138</v>
      </c>
      <c r="E85" s="9">
        <v>28</v>
      </c>
      <c r="F85" s="9">
        <v>29</v>
      </c>
      <c r="G85" s="9">
        <f t="shared" si="4"/>
        <v>24.65</v>
      </c>
      <c r="H85" s="10" t="s">
        <v>237</v>
      </c>
      <c r="I85" s="8">
        <f t="shared" si="14"/>
        <v>43.5</v>
      </c>
      <c r="J85" s="9">
        <f t="shared" si="12"/>
        <v>29</v>
      </c>
      <c r="K85" s="11">
        <f t="shared" si="13"/>
        <v>43.5</v>
      </c>
      <c r="L85" s="11"/>
      <c r="M85" s="8"/>
      <c r="N85" s="45">
        <f t="shared" si="11"/>
        <v>0</v>
      </c>
      <c r="O85" s="11">
        <f t="shared" si="8"/>
        <v>0</v>
      </c>
    </row>
    <row r="86" spans="1:15" x14ac:dyDescent="0.35">
      <c r="A86" s="13" t="s">
        <v>139</v>
      </c>
      <c r="B86" s="34" t="s">
        <v>37</v>
      </c>
      <c r="C86" s="8" t="s">
        <v>140</v>
      </c>
      <c r="D86" s="8" t="s">
        <v>141</v>
      </c>
      <c r="E86" s="9">
        <v>53.5</v>
      </c>
      <c r="F86" s="9">
        <v>62</v>
      </c>
      <c r="G86" s="9">
        <f t="shared" si="4"/>
        <v>52.699999999999996</v>
      </c>
      <c r="H86" s="10" t="s">
        <v>238</v>
      </c>
      <c r="I86" s="8">
        <f t="shared" si="14"/>
        <v>93</v>
      </c>
      <c r="J86" s="9">
        <f t="shared" si="12"/>
        <v>54.5</v>
      </c>
      <c r="K86" s="11">
        <f t="shared" si="13"/>
        <v>81.75</v>
      </c>
      <c r="L86" s="11"/>
      <c r="M86" s="8"/>
      <c r="N86" s="45">
        <f t="shared" si="11"/>
        <v>0</v>
      </c>
      <c r="O86" s="11">
        <f t="shared" si="8"/>
        <v>0</v>
      </c>
    </row>
    <row r="87" spans="1:15" x14ac:dyDescent="0.35">
      <c r="A87" s="13" t="s">
        <v>142</v>
      </c>
      <c r="B87" s="34" t="s">
        <v>37</v>
      </c>
      <c r="C87" s="8" t="s">
        <v>143</v>
      </c>
      <c r="D87" s="8" t="s">
        <v>144</v>
      </c>
      <c r="E87" s="9">
        <v>8.9499999999999993</v>
      </c>
      <c r="F87" s="9">
        <v>9.3000000000000007</v>
      </c>
      <c r="G87" s="9">
        <f t="shared" si="4"/>
        <v>7.9050000000000002</v>
      </c>
      <c r="H87" s="10" t="s">
        <v>239</v>
      </c>
      <c r="I87" s="8">
        <f t="shared" si="14"/>
        <v>13.950000000000001</v>
      </c>
      <c r="J87" s="9">
        <f t="shared" si="12"/>
        <v>9.9499999999999993</v>
      </c>
      <c r="K87" s="11">
        <f t="shared" si="13"/>
        <v>14.924999999999999</v>
      </c>
      <c r="L87" s="11"/>
      <c r="M87" s="8"/>
      <c r="N87" s="45">
        <f t="shared" si="11"/>
        <v>0</v>
      </c>
      <c r="O87" s="11">
        <f t="shared" si="8"/>
        <v>0</v>
      </c>
    </row>
    <row r="88" spans="1:15" x14ac:dyDescent="0.35">
      <c r="A88" s="13" t="s">
        <v>145</v>
      </c>
      <c r="B88" s="34" t="s">
        <v>37</v>
      </c>
      <c r="C88" s="8" t="s">
        <v>146</v>
      </c>
      <c r="D88" s="8" t="s">
        <v>147</v>
      </c>
      <c r="E88" s="9">
        <v>8.9499999999999993</v>
      </c>
      <c r="F88" s="9">
        <v>9.3000000000000007</v>
      </c>
      <c r="G88" s="9">
        <f t="shared" si="4"/>
        <v>7.9050000000000002</v>
      </c>
      <c r="H88" s="10" t="s">
        <v>240</v>
      </c>
      <c r="I88" s="8">
        <f t="shared" si="14"/>
        <v>13.950000000000001</v>
      </c>
      <c r="J88" s="9">
        <f t="shared" si="12"/>
        <v>9.9499999999999993</v>
      </c>
      <c r="K88" s="11">
        <f t="shared" si="13"/>
        <v>14.924999999999999</v>
      </c>
      <c r="L88" s="11"/>
      <c r="M88" s="8"/>
      <c r="N88" s="45">
        <f t="shared" si="11"/>
        <v>0</v>
      </c>
      <c r="O88" s="11">
        <f t="shared" si="8"/>
        <v>0</v>
      </c>
    </row>
    <row r="89" spans="1:15" x14ac:dyDescent="0.35">
      <c r="A89" s="13" t="s">
        <v>148</v>
      </c>
      <c r="B89" s="34" t="s">
        <v>37</v>
      </c>
      <c r="C89" s="8" t="s">
        <v>149</v>
      </c>
      <c r="D89" s="8" t="s">
        <v>150</v>
      </c>
      <c r="E89" s="9">
        <v>11.6</v>
      </c>
      <c r="F89" s="9">
        <v>11.95</v>
      </c>
      <c r="G89" s="9">
        <f t="shared" si="4"/>
        <v>10.157499999999999</v>
      </c>
      <c r="H89" s="10" t="s">
        <v>241</v>
      </c>
      <c r="I89" s="8">
        <f t="shared" si="14"/>
        <v>17.924999999999997</v>
      </c>
      <c r="J89" s="9">
        <f t="shared" si="12"/>
        <v>12.6</v>
      </c>
      <c r="K89" s="11">
        <f t="shared" si="13"/>
        <v>18.899999999999999</v>
      </c>
      <c r="L89" s="11"/>
      <c r="M89" s="8"/>
      <c r="N89" s="45">
        <f t="shared" si="11"/>
        <v>0</v>
      </c>
      <c r="O89" s="11">
        <f t="shared" si="8"/>
        <v>0</v>
      </c>
    </row>
    <row r="90" spans="1:15" x14ac:dyDescent="0.35">
      <c r="A90" s="13" t="s">
        <v>151</v>
      </c>
      <c r="B90" s="34" t="s">
        <v>37</v>
      </c>
      <c r="C90" s="8" t="s">
        <v>152</v>
      </c>
      <c r="D90" s="8" t="s">
        <v>153</v>
      </c>
      <c r="E90" s="9">
        <v>13.95</v>
      </c>
      <c r="F90" s="9">
        <v>14.5</v>
      </c>
      <c r="G90" s="9">
        <f t="shared" si="4"/>
        <v>12.324999999999999</v>
      </c>
      <c r="H90" s="10" t="s">
        <v>242</v>
      </c>
      <c r="I90" s="8">
        <f t="shared" si="14"/>
        <v>21.75</v>
      </c>
      <c r="J90" s="9">
        <f t="shared" si="12"/>
        <v>14.95</v>
      </c>
      <c r="K90" s="11">
        <f t="shared" si="13"/>
        <v>22.424999999999997</v>
      </c>
      <c r="L90" s="11"/>
      <c r="M90" s="8"/>
      <c r="N90" s="45">
        <f t="shared" si="11"/>
        <v>0</v>
      </c>
      <c r="O90" s="11">
        <f t="shared" si="8"/>
        <v>0</v>
      </c>
    </row>
    <row r="91" spans="1:15" x14ac:dyDescent="0.35">
      <c r="A91" s="13" t="s">
        <v>154</v>
      </c>
      <c r="B91" s="34" t="s">
        <v>37</v>
      </c>
      <c r="C91" s="8" t="s">
        <v>155</v>
      </c>
      <c r="D91" s="8" t="s">
        <v>156</v>
      </c>
      <c r="E91" s="9">
        <v>13.95</v>
      </c>
      <c r="F91" s="9">
        <v>14.5</v>
      </c>
      <c r="G91" s="9">
        <f t="shared" si="4"/>
        <v>12.324999999999999</v>
      </c>
      <c r="H91" s="10" t="s">
        <v>243</v>
      </c>
      <c r="I91" s="8">
        <f t="shared" si="14"/>
        <v>21.75</v>
      </c>
      <c r="J91" s="9">
        <f t="shared" si="12"/>
        <v>14.95</v>
      </c>
      <c r="K91" s="11">
        <f t="shared" si="13"/>
        <v>22.424999999999997</v>
      </c>
      <c r="L91" s="11"/>
      <c r="M91" s="8"/>
      <c r="N91" s="45">
        <f t="shared" si="11"/>
        <v>0</v>
      </c>
      <c r="O91" s="11">
        <f t="shared" si="8"/>
        <v>0</v>
      </c>
    </row>
    <row r="92" spans="1:15" x14ac:dyDescent="0.35">
      <c r="A92" s="13" t="s">
        <v>157</v>
      </c>
      <c r="B92" s="34" t="s">
        <v>37</v>
      </c>
      <c r="C92" s="8" t="s">
        <v>158</v>
      </c>
      <c r="D92" s="8" t="s">
        <v>150</v>
      </c>
      <c r="E92" s="9">
        <v>13.95</v>
      </c>
      <c r="F92" s="9">
        <v>14.5</v>
      </c>
      <c r="G92" s="9">
        <f t="shared" si="4"/>
        <v>12.324999999999999</v>
      </c>
      <c r="H92" s="10" t="s">
        <v>244</v>
      </c>
      <c r="I92" s="8">
        <f t="shared" si="14"/>
        <v>21.75</v>
      </c>
      <c r="J92" s="9">
        <f t="shared" si="12"/>
        <v>14.95</v>
      </c>
      <c r="K92" s="11">
        <f t="shared" si="13"/>
        <v>22.424999999999997</v>
      </c>
      <c r="L92" s="11"/>
      <c r="M92" s="8"/>
      <c r="N92" s="45">
        <f t="shared" si="11"/>
        <v>0</v>
      </c>
      <c r="O92" s="11">
        <f t="shared" si="8"/>
        <v>0</v>
      </c>
    </row>
    <row r="93" spans="1:15" x14ac:dyDescent="0.35">
      <c r="A93" s="13" t="s">
        <v>159</v>
      </c>
      <c r="B93" s="34" t="s">
        <v>37</v>
      </c>
      <c r="C93" s="8" t="s">
        <v>160</v>
      </c>
      <c r="D93" s="8" t="s">
        <v>161</v>
      </c>
      <c r="E93" s="9">
        <v>12.4</v>
      </c>
      <c r="F93" s="9">
        <v>12.95</v>
      </c>
      <c r="G93" s="9">
        <f t="shared" si="4"/>
        <v>11.007499999999999</v>
      </c>
      <c r="H93" s="10" t="s">
        <v>245</v>
      </c>
      <c r="I93" s="8">
        <f t="shared" si="14"/>
        <v>19.424999999999997</v>
      </c>
      <c r="J93" s="9">
        <f t="shared" si="12"/>
        <v>13.4</v>
      </c>
      <c r="K93" s="11">
        <f t="shared" si="13"/>
        <v>20.100000000000001</v>
      </c>
      <c r="L93" s="11"/>
      <c r="M93" s="8"/>
      <c r="N93" s="45">
        <f t="shared" si="11"/>
        <v>0</v>
      </c>
      <c r="O93" s="11">
        <f t="shared" si="8"/>
        <v>0</v>
      </c>
    </row>
    <row r="94" spans="1:15" x14ac:dyDescent="0.35">
      <c r="A94" s="13" t="s">
        <v>162</v>
      </c>
      <c r="B94" s="34" t="s">
        <v>37</v>
      </c>
      <c r="C94" s="8" t="s">
        <v>163</v>
      </c>
      <c r="D94" s="8" t="s">
        <v>164</v>
      </c>
      <c r="E94" s="9">
        <v>11.95</v>
      </c>
      <c r="F94" s="9">
        <v>12.95</v>
      </c>
      <c r="G94" s="9">
        <f t="shared" si="4"/>
        <v>11.007499999999999</v>
      </c>
      <c r="H94" s="10" t="s">
        <v>246</v>
      </c>
      <c r="I94" s="8">
        <f t="shared" si="14"/>
        <v>19.424999999999997</v>
      </c>
      <c r="J94" s="9">
        <f t="shared" si="12"/>
        <v>12.95</v>
      </c>
      <c r="K94" s="11">
        <f t="shared" si="13"/>
        <v>19.424999999999997</v>
      </c>
      <c r="L94" s="11"/>
      <c r="M94" s="8"/>
      <c r="N94" s="45">
        <f t="shared" si="11"/>
        <v>0</v>
      </c>
      <c r="O94" s="11">
        <f t="shared" ref="O94:O101" si="15">K94*L94</f>
        <v>0</v>
      </c>
    </row>
    <row r="95" spans="1:15" x14ac:dyDescent="0.35">
      <c r="A95" s="13" t="s">
        <v>165</v>
      </c>
      <c r="B95" s="34" t="s">
        <v>37</v>
      </c>
      <c r="C95" s="8" t="s">
        <v>166</v>
      </c>
      <c r="D95" s="40" t="s">
        <v>167</v>
      </c>
      <c r="E95" s="9">
        <v>14.9</v>
      </c>
      <c r="F95" s="9">
        <v>15.9</v>
      </c>
      <c r="G95" s="9">
        <f t="shared" si="4"/>
        <v>13.515000000000001</v>
      </c>
      <c r="H95" s="10" t="s">
        <v>247</v>
      </c>
      <c r="I95" s="8">
        <f>+F95*1.5</f>
        <v>23.85</v>
      </c>
      <c r="J95" s="9">
        <f t="shared" si="12"/>
        <v>15.9</v>
      </c>
      <c r="K95" s="68">
        <v>24.25</v>
      </c>
      <c r="L95" s="11"/>
      <c r="M95" s="8"/>
      <c r="N95" s="45">
        <f t="shared" si="11"/>
        <v>0</v>
      </c>
      <c r="O95" s="11">
        <f t="shared" si="15"/>
        <v>0</v>
      </c>
    </row>
    <row r="96" spans="1:15" x14ac:dyDescent="0.35">
      <c r="A96" s="13">
        <v>9765</v>
      </c>
      <c r="B96" s="34">
        <v>0</v>
      </c>
      <c r="C96" s="8"/>
      <c r="D96" s="8" t="s">
        <v>812</v>
      </c>
      <c r="E96" s="9"/>
      <c r="F96" s="9"/>
      <c r="G96" s="9"/>
      <c r="H96" s="10"/>
      <c r="I96" s="8"/>
      <c r="J96" s="9"/>
      <c r="K96" s="11">
        <v>18.579999999999998</v>
      </c>
      <c r="L96" s="11"/>
      <c r="M96" s="8"/>
      <c r="N96" s="45">
        <f t="shared" si="11"/>
        <v>0</v>
      </c>
      <c r="O96" s="11">
        <f t="shared" si="15"/>
        <v>0</v>
      </c>
    </row>
    <row r="97" spans="1:15" x14ac:dyDescent="0.35">
      <c r="A97" s="13" t="s">
        <v>168</v>
      </c>
      <c r="B97" s="34" t="s">
        <v>37</v>
      </c>
      <c r="C97" s="8" t="s">
        <v>169</v>
      </c>
      <c r="D97" s="8" t="s">
        <v>170</v>
      </c>
      <c r="E97" s="9">
        <v>11.8</v>
      </c>
      <c r="F97" s="9">
        <v>12.3</v>
      </c>
      <c r="G97" s="9">
        <f t="shared" si="4"/>
        <v>10.455</v>
      </c>
      <c r="H97" s="10" t="s">
        <v>248</v>
      </c>
      <c r="I97" s="8">
        <f>F97*1.5</f>
        <v>18.450000000000003</v>
      </c>
      <c r="J97" s="9">
        <f t="shared" si="12"/>
        <v>12.8</v>
      </c>
      <c r="K97" s="11">
        <f t="shared" si="13"/>
        <v>19.200000000000003</v>
      </c>
      <c r="L97" s="11"/>
      <c r="M97" s="8"/>
      <c r="N97" s="45">
        <f t="shared" si="11"/>
        <v>0</v>
      </c>
      <c r="O97" s="11">
        <f t="shared" si="15"/>
        <v>0</v>
      </c>
    </row>
    <row r="98" spans="1:15" x14ac:dyDescent="0.35">
      <c r="A98" s="13" t="s">
        <v>171</v>
      </c>
      <c r="B98" s="34" t="s">
        <v>37</v>
      </c>
      <c r="C98" s="8" t="s">
        <v>172</v>
      </c>
      <c r="D98" s="8" t="s">
        <v>173</v>
      </c>
      <c r="E98" s="9">
        <v>11.8</v>
      </c>
      <c r="F98" s="9">
        <v>12.3</v>
      </c>
      <c r="G98" s="9">
        <f t="shared" ref="G98:G101" si="16">F98*0.85</f>
        <v>10.455</v>
      </c>
      <c r="H98" s="10" t="s">
        <v>249</v>
      </c>
      <c r="I98" s="8">
        <f>F98*1.5</f>
        <v>18.450000000000003</v>
      </c>
      <c r="J98" s="9">
        <f t="shared" si="12"/>
        <v>12.8</v>
      </c>
      <c r="K98" s="11">
        <f t="shared" si="13"/>
        <v>19.200000000000003</v>
      </c>
      <c r="L98" s="11"/>
      <c r="M98" s="8"/>
      <c r="N98" s="45">
        <f t="shared" si="11"/>
        <v>0</v>
      </c>
      <c r="O98" s="11">
        <f t="shared" si="15"/>
        <v>0</v>
      </c>
    </row>
    <row r="99" spans="1:15" x14ac:dyDescent="0.35">
      <c r="A99" s="13" t="s">
        <v>174</v>
      </c>
      <c r="B99" s="34" t="s">
        <v>37</v>
      </c>
      <c r="C99" s="8" t="s">
        <v>175</v>
      </c>
      <c r="D99" s="8" t="s">
        <v>176</v>
      </c>
      <c r="E99" s="9">
        <v>8.6999999999999993</v>
      </c>
      <c r="F99" s="9">
        <v>9</v>
      </c>
      <c r="G99" s="9">
        <f t="shared" si="16"/>
        <v>7.6499999999999995</v>
      </c>
      <c r="H99" s="10" t="s">
        <v>250</v>
      </c>
      <c r="I99" s="8">
        <f>F99*1.4</f>
        <v>12.6</v>
      </c>
      <c r="J99" s="9">
        <f t="shared" si="12"/>
        <v>9.6999999999999993</v>
      </c>
      <c r="K99" s="11">
        <f t="shared" si="13"/>
        <v>14.549999999999999</v>
      </c>
      <c r="L99" s="11"/>
      <c r="M99" s="8"/>
      <c r="N99" s="45">
        <f t="shared" si="11"/>
        <v>0</v>
      </c>
      <c r="O99" s="11">
        <f t="shared" si="15"/>
        <v>0</v>
      </c>
    </row>
    <row r="100" spans="1:15" x14ac:dyDescent="0.35">
      <c r="A100" s="13" t="s">
        <v>177</v>
      </c>
      <c r="B100" s="34" t="s">
        <v>37</v>
      </c>
      <c r="C100" s="8" t="s">
        <v>178</v>
      </c>
      <c r="D100" s="8" t="s">
        <v>179</v>
      </c>
      <c r="E100" s="9">
        <v>42</v>
      </c>
      <c r="F100" s="9">
        <v>42</v>
      </c>
      <c r="G100" s="9">
        <f t="shared" si="16"/>
        <v>35.699999999999996</v>
      </c>
      <c r="H100" s="10" t="s">
        <v>251</v>
      </c>
      <c r="I100" s="8">
        <f>+F100*1.5</f>
        <v>63</v>
      </c>
      <c r="J100" s="9">
        <f t="shared" si="12"/>
        <v>43</v>
      </c>
      <c r="K100" s="11">
        <f t="shared" si="13"/>
        <v>64.5</v>
      </c>
      <c r="L100" s="11"/>
      <c r="M100" s="8"/>
      <c r="N100" s="45">
        <f t="shared" si="11"/>
        <v>0</v>
      </c>
      <c r="O100" s="11">
        <f t="shared" si="15"/>
        <v>0</v>
      </c>
    </row>
    <row r="101" spans="1:15" x14ac:dyDescent="0.35">
      <c r="A101" s="13" t="s">
        <v>180</v>
      </c>
      <c r="B101" s="34" t="s">
        <v>37</v>
      </c>
      <c r="C101" s="8" t="s">
        <v>181</v>
      </c>
      <c r="D101" s="8" t="s">
        <v>182</v>
      </c>
      <c r="E101" s="9">
        <v>42</v>
      </c>
      <c r="F101" s="9">
        <v>42</v>
      </c>
      <c r="G101" s="9">
        <f t="shared" si="16"/>
        <v>35.699999999999996</v>
      </c>
      <c r="H101" s="10" t="s">
        <v>252</v>
      </c>
      <c r="I101" s="8">
        <f>+F101*1.5</f>
        <v>63</v>
      </c>
      <c r="J101" s="9">
        <f t="shared" si="12"/>
        <v>43</v>
      </c>
      <c r="K101" s="11">
        <f t="shared" si="13"/>
        <v>64.5</v>
      </c>
      <c r="L101" s="11"/>
      <c r="M101" s="8"/>
      <c r="N101" s="45">
        <f t="shared" si="11"/>
        <v>0</v>
      </c>
      <c r="O101" s="11">
        <f t="shared" si="15"/>
        <v>0</v>
      </c>
    </row>
    <row r="102" spans="1:15" s="3" customFormat="1" x14ac:dyDescent="0.35">
      <c r="A102" s="33" t="s">
        <v>770</v>
      </c>
      <c r="B102" s="39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55"/>
      <c r="N102" s="12"/>
      <c r="O102" s="33"/>
    </row>
    <row r="103" spans="1:15" x14ac:dyDescent="0.35">
      <c r="A103" s="13" t="s">
        <v>253</v>
      </c>
      <c r="B103" s="34" t="s">
        <v>37</v>
      </c>
      <c r="C103" s="8" t="s">
        <v>254</v>
      </c>
      <c r="D103" s="40" t="s">
        <v>255</v>
      </c>
      <c r="E103" s="9">
        <v>24</v>
      </c>
      <c r="F103" s="9">
        <v>24.85</v>
      </c>
      <c r="G103" s="9">
        <f t="shared" ref="G103:G105" si="17">F103*0.85</f>
        <v>21.122500000000002</v>
      </c>
      <c r="H103" s="10" t="s">
        <v>256</v>
      </c>
      <c r="I103" s="8">
        <f>+F103*1.3</f>
        <v>32.305</v>
      </c>
      <c r="J103" s="9">
        <f>E103+1</f>
        <v>25</v>
      </c>
      <c r="K103" s="11">
        <f t="shared" ref="K103:K105" si="18">J103*1.5</f>
        <v>37.5</v>
      </c>
      <c r="L103" s="21"/>
      <c r="M103" s="8"/>
      <c r="N103" s="45">
        <f t="shared" si="11"/>
        <v>0</v>
      </c>
      <c r="O103" s="21">
        <f>K103*L103</f>
        <v>0</v>
      </c>
    </row>
    <row r="104" spans="1:15" x14ac:dyDescent="0.35">
      <c r="A104" s="13" t="s">
        <v>257</v>
      </c>
      <c r="B104" s="34" t="s">
        <v>37</v>
      </c>
      <c r="C104" s="8" t="s">
        <v>258</v>
      </c>
      <c r="D104" s="8" t="s">
        <v>259</v>
      </c>
      <c r="E104" s="9">
        <v>14.8</v>
      </c>
      <c r="F104" s="9">
        <v>15.95</v>
      </c>
      <c r="G104" s="9">
        <f t="shared" si="17"/>
        <v>13.557499999999999</v>
      </c>
      <c r="H104" s="10" t="s">
        <v>260</v>
      </c>
      <c r="I104" s="8">
        <f>F104*1.3</f>
        <v>20.734999999999999</v>
      </c>
      <c r="J104" s="9">
        <f>E104+1</f>
        <v>15.8</v>
      </c>
      <c r="K104" s="11">
        <f t="shared" si="18"/>
        <v>23.700000000000003</v>
      </c>
      <c r="L104" s="21"/>
      <c r="M104" s="8"/>
      <c r="N104" s="45">
        <f t="shared" si="11"/>
        <v>0</v>
      </c>
      <c r="O104" s="21">
        <f t="shared" ref="O104:O105" si="19">K104*L104</f>
        <v>0</v>
      </c>
    </row>
    <row r="105" spans="1:15" x14ac:dyDescent="0.35">
      <c r="A105" s="13" t="s">
        <v>261</v>
      </c>
      <c r="B105" s="34" t="s">
        <v>37</v>
      </c>
      <c r="C105" s="8" t="s">
        <v>262</v>
      </c>
      <c r="D105" s="40" t="s">
        <v>263</v>
      </c>
      <c r="E105" s="9">
        <v>14.8</v>
      </c>
      <c r="F105" s="9">
        <v>15.95</v>
      </c>
      <c r="G105" s="9">
        <f t="shared" si="17"/>
        <v>13.557499999999999</v>
      </c>
      <c r="H105" s="10" t="s">
        <v>264</v>
      </c>
      <c r="I105" s="8">
        <f>F105*1.3</f>
        <v>20.734999999999999</v>
      </c>
      <c r="J105" s="9">
        <f>E105+1</f>
        <v>15.8</v>
      </c>
      <c r="K105" s="11">
        <f t="shared" si="18"/>
        <v>23.700000000000003</v>
      </c>
      <c r="L105" s="21"/>
      <c r="M105" s="8"/>
      <c r="N105" s="45">
        <f t="shared" si="11"/>
        <v>0</v>
      </c>
      <c r="O105" s="21">
        <f t="shared" si="19"/>
        <v>0</v>
      </c>
    </row>
    <row r="106" spans="1:15" s="3" customFormat="1" x14ac:dyDescent="0.35">
      <c r="A106" s="33" t="s">
        <v>771</v>
      </c>
      <c r="B106" s="39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55"/>
      <c r="N106" s="12"/>
      <c r="O106" s="33"/>
    </row>
    <row r="107" spans="1:15" ht="13.5" customHeight="1" x14ac:dyDescent="0.35">
      <c r="A107" s="13" t="s">
        <v>265</v>
      </c>
      <c r="B107" s="34" t="s">
        <v>2</v>
      </c>
      <c r="C107" s="8" t="s">
        <v>266</v>
      </c>
      <c r="D107" s="8" t="s">
        <v>267</v>
      </c>
      <c r="E107" s="9">
        <v>7.25</v>
      </c>
      <c r="F107" s="9">
        <v>7.6</v>
      </c>
      <c r="G107" s="9">
        <f t="shared" ref="G107:G118" si="20">F107*0.85</f>
        <v>6.46</v>
      </c>
      <c r="H107" s="10" t="s">
        <v>268</v>
      </c>
      <c r="I107" s="8">
        <f>F107*1.5</f>
        <v>11.399999999999999</v>
      </c>
      <c r="J107" s="9">
        <f t="shared" ref="J107:J118" si="21">E107+1</f>
        <v>8.25</v>
      </c>
      <c r="K107" s="11">
        <f t="shared" ref="K107:K118" si="22">J107*1.5</f>
        <v>12.375</v>
      </c>
      <c r="L107" s="11"/>
      <c r="M107" s="8"/>
      <c r="N107" s="45">
        <f t="shared" si="11"/>
        <v>0</v>
      </c>
      <c r="O107" s="11">
        <f>K107*L107</f>
        <v>0</v>
      </c>
    </row>
    <row r="108" spans="1:15" x14ac:dyDescent="0.35">
      <c r="A108" s="13" t="s">
        <v>269</v>
      </c>
      <c r="B108" s="34" t="s">
        <v>11</v>
      </c>
      <c r="C108" s="8" t="s">
        <v>20</v>
      </c>
      <c r="D108" s="8" t="s">
        <v>270</v>
      </c>
      <c r="E108" s="9">
        <v>6.2</v>
      </c>
      <c r="F108" s="9">
        <v>6.45</v>
      </c>
      <c r="G108" s="9">
        <f t="shared" si="20"/>
        <v>5.4824999999999999</v>
      </c>
      <c r="H108" s="10" t="s">
        <v>271</v>
      </c>
      <c r="I108" s="8">
        <f>+F108*1.5</f>
        <v>9.6750000000000007</v>
      </c>
      <c r="J108" s="9">
        <f t="shared" si="21"/>
        <v>7.2</v>
      </c>
      <c r="K108" s="11">
        <f t="shared" si="22"/>
        <v>10.8</v>
      </c>
      <c r="L108" s="11"/>
      <c r="M108" s="8"/>
      <c r="N108" s="45">
        <f t="shared" si="11"/>
        <v>0</v>
      </c>
      <c r="O108" s="11">
        <f t="shared" ref="O108:O118" si="23">K108*L108</f>
        <v>0</v>
      </c>
    </row>
    <row r="109" spans="1:15" x14ac:dyDescent="0.35">
      <c r="A109" s="13" t="s">
        <v>269</v>
      </c>
      <c r="B109" s="34" t="s">
        <v>16</v>
      </c>
      <c r="C109" s="8" t="s">
        <v>272</v>
      </c>
      <c r="D109" s="8" t="s">
        <v>270</v>
      </c>
      <c r="E109" s="9">
        <v>9.1</v>
      </c>
      <c r="F109" s="9">
        <v>9.4499999999999993</v>
      </c>
      <c r="G109" s="9">
        <f t="shared" si="20"/>
        <v>8.0324999999999989</v>
      </c>
      <c r="H109" s="10" t="s">
        <v>273</v>
      </c>
      <c r="I109" s="8">
        <f>+F109*1.5</f>
        <v>14.174999999999999</v>
      </c>
      <c r="J109" s="9">
        <f t="shared" si="21"/>
        <v>10.1</v>
      </c>
      <c r="K109" s="11">
        <f t="shared" si="22"/>
        <v>15.149999999999999</v>
      </c>
      <c r="L109" s="11"/>
      <c r="M109" s="8"/>
      <c r="N109" s="45">
        <f t="shared" si="11"/>
        <v>0</v>
      </c>
      <c r="O109" s="11">
        <f t="shared" si="23"/>
        <v>0</v>
      </c>
    </row>
    <row r="110" spans="1:15" x14ac:dyDescent="0.35">
      <c r="A110" s="13" t="s">
        <v>274</v>
      </c>
      <c r="B110" s="34" t="s">
        <v>37</v>
      </c>
      <c r="C110" s="8" t="s">
        <v>275</v>
      </c>
      <c r="D110" s="8" t="s">
        <v>276</v>
      </c>
      <c r="E110" s="9">
        <v>12.4</v>
      </c>
      <c r="F110" s="9">
        <v>12.85</v>
      </c>
      <c r="G110" s="9">
        <f t="shared" si="20"/>
        <v>10.922499999999999</v>
      </c>
      <c r="H110" s="10" t="s">
        <v>277</v>
      </c>
      <c r="I110" s="8">
        <f>+F110*1.5</f>
        <v>19.274999999999999</v>
      </c>
      <c r="J110" s="9">
        <f t="shared" si="21"/>
        <v>13.4</v>
      </c>
      <c r="K110" s="11">
        <f t="shared" si="22"/>
        <v>20.100000000000001</v>
      </c>
      <c r="L110" s="11"/>
      <c r="M110" s="8"/>
      <c r="N110" s="45">
        <f t="shared" si="11"/>
        <v>0</v>
      </c>
      <c r="O110" s="11">
        <f t="shared" si="23"/>
        <v>0</v>
      </c>
    </row>
    <row r="111" spans="1:15" x14ac:dyDescent="0.35">
      <c r="A111" s="13" t="s">
        <v>278</v>
      </c>
      <c r="B111" s="34" t="s">
        <v>37</v>
      </c>
      <c r="C111" s="8" t="s">
        <v>279</v>
      </c>
      <c r="D111" s="8" t="s">
        <v>280</v>
      </c>
      <c r="E111" s="9">
        <v>2.7</v>
      </c>
      <c r="F111" s="9">
        <v>2.8</v>
      </c>
      <c r="G111" s="9">
        <f t="shared" si="20"/>
        <v>2.38</v>
      </c>
      <c r="H111" s="10" t="s">
        <v>281</v>
      </c>
      <c r="I111" s="8">
        <f t="shared" ref="I111:I118" si="24">F111*1.5</f>
        <v>4.1999999999999993</v>
      </c>
      <c r="J111" s="9">
        <f t="shared" si="21"/>
        <v>3.7</v>
      </c>
      <c r="K111" s="11">
        <f t="shared" si="22"/>
        <v>5.5500000000000007</v>
      </c>
      <c r="L111" s="11"/>
      <c r="M111" s="8"/>
      <c r="N111" s="45">
        <f t="shared" si="11"/>
        <v>0</v>
      </c>
      <c r="O111" s="11">
        <f t="shared" si="23"/>
        <v>0</v>
      </c>
    </row>
    <row r="112" spans="1:15" x14ac:dyDescent="0.35">
      <c r="A112" s="13" t="s">
        <v>282</v>
      </c>
      <c r="B112" s="34" t="s">
        <v>37</v>
      </c>
      <c r="C112" s="8" t="s">
        <v>283</v>
      </c>
      <c r="D112" s="8" t="s">
        <v>284</v>
      </c>
      <c r="E112" s="9">
        <v>7.7</v>
      </c>
      <c r="F112" s="9">
        <v>7.95</v>
      </c>
      <c r="G112" s="9">
        <f t="shared" si="20"/>
        <v>6.7575000000000003</v>
      </c>
      <c r="H112" s="10" t="s">
        <v>285</v>
      </c>
      <c r="I112" s="8">
        <f t="shared" si="24"/>
        <v>11.925000000000001</v>
      </c>
      <c r="J112" s="9">
        <f t="shared" si="21"/>
        <v>8.6999999999999993</v>
      </c>
      <c r="K112" s="11">
        <f t="shared" si="22"/>
        <v>13.049999999999999</v>
      </c>
      <c r="L112" s="11"/>
      <c r="M112" s="8"/>
      <c r="N112" s="45">
        <f t="shared" si="11"/>
        <v>0</v>
      </c>
      <c r="O112" s="11">
        <f t="shared" si="23"/>
        <v>0</v>
      </c>
    </row>
    <row r="113" spans="1:15" x14ac:dyDescent="0.35">
      <c r="A113" s="13" t="s">
        <v>286</v>
      </c>
      <c r="B113" s="34" t="s">
        <v>37</v>
      </c>
      <c r="C113" s="8" t="s">
        <v>287</v>
      </c>
      <c r="D113" s="8" t="s">
        <v>288</v>
      </c>
      <c r="E113" s="9">
        <v>10.35</v>
      </c>
      <c r="F113" s="9">
        <v>10.95</v>
      </c>
      <c r="G113" s="9">
        <f t="shared" si="20"/>
        <v>9.3074999999999992</v>
      </c>
      <c r="H113" s="10" t="s">
        <v>289</v>
      </c>
      <c r="I113" s="8">
        <f t="shared" si="24"/>
        <v>16.424999999999997</v>
      </c>
      <c r="J113" s="9">
        <f t="shared" si="21"/>
        <v>11.35</v>
      </c>
      <c r="K113" s="11">
        <f t="shared" si="22"/>
        <v>17.024999999999999</v>
      </c>
      <c r="L113" s="11"/>
      <c r="M113" s="8"/>
      <c r="N113" s="45">
        <f t="shared" si="11"/>
        <v>0</v>
      </c>
      <c r="O113" s="11">
        <f t="shared" si="23"/>
        <v>0</v>
      </c>
    </row>
    <row r="114" spans="1:15" x14ac:dyDescent="0.35">
      <c r="A114" s="13" t="s">
        <v>290</v>
      </c>
      <c r="B114" s="34" t="s">
        <v>13</v>
      </c>
      <c r="C114" s="8" t="s">
        <v>291</v>
      </c>
      <c r="D114" s="8" t="s">
        <v>292</v>
      </c>
      <c r="E114" s="9">
        <v>4.0999999999999996</v>
      </c>
      <c r="F114" s="9">
        <v>4.25</v>
      </c>
      <c r="G114" s="9">
        <f t="shared" si="20"/>
        <v>3.6124999999999998</v>
      </c>
      <c r="H114" s="10" t="s">
        <v>293</v>
      </c>
      <c r="I114" s="8">
        <f t="shared" si="24"/>
        <v>6.375</v>
      </c>
      <c r="J114" s="9">
        <f t="shared" si="21"/>
        <v>5.0999999999999996</v>
      </c>
      <c r="K114" s="11">
        <f t="shared" si="22"/>
        <v>7.6499999999999995</v>
      </c>
      <c r="L114" s="11"/>
      <c r="M114" s="8"/>
      <c r="N114" s="45">
        <f t="shared" si="11"/>
        <v>0</v>
      </c>
      <c r="O114" s="11">
        <f t="shared" si="23"/>
        <v>0</v>
      </c>
    </row>
    <row r="115" spans="1:15" x14ac:dyDescent="0.35">
      <c r="A115" s="13" t="s">
        <v>294</v>
      </c>
      <c r="B115" s="34" t="s">
        <v>37</v>
      </c>
      <c r="C115" s="8" t="s">
        <v>295</v>
      </c>
      <c r="D115" s="8" t="s">
        <v>296</v>
      </c>
      <c r="E115" s="9">
        <v>15.95</v>
      </c>
      <c r="F115" s="9">
        <v>16.95</v>
      </c>
      <c r="G115" s="9">
        <f t="shared" si="20"/>
        <v>14.407499999999999</v>
      </c>
      <c r="H115" s="10" t="s">
        <v>297</v>
      </c>
      <c r="I115" s="8">
        <f t="shared" si="24"/>
        <v>25.424999999999997</v>
      </c>
      <c r="J115" s="9">
        <f t="shared" si="21"/>
        <v>16.95</v>
      </c>
      <c r="K115" s="11">
        <f t="shared" si="22"/>
        <v>25.424999999999997</v>
      </c>
      <c r="L115" s="11"/>
      <c r="M115" s="8"/>
      <c r="N115" s="45">
        <f t="shared" si="11"/>
        <v>0</v>
      </c>
      <c r="O115" s="11">
        <f t="shared" si="23"/>
        <v>0</v>
      </c>
    </row>
    <row r="116" spans="1:15" x14ac:dyDescent="0.35">
      <c r="A116" s="13" t="s">
        <v>298</v>
      </c>
      <c r="B116" s="34" t="s">
        <v>37</v>
      </c>
      <c r="C116" s="8" t="s">
        <v>299</v>
      </c>
      <c r="D116" s="8" t="s">
        <v>300</v>
      </c>
      <c r="E116" s="9">
        <v>15.95</v>
      </c>
      <c r="F116" s="9">
        <v>16.95</v>
      </c>
      <c r="G116" s="9">
        <f t="shared" si="20"/>
        <v>14.407499999999999</v>
      </c>
      <c r="H116" s="10" t="s">
        <v>301</v>
      </c>
      <c r="I116" s="8">
        <f t="shared" si="24"/>
        <v>25.424999999999997</v>
      </c>
      <c r="J116" s="9">
        <f t="shared" si="21"/>
        <v>16.95</v>
      </c>
      <c r="K116" s="11">
        <f t="shared" si="22"/>
        <v>25.424999999999997</v>
      </c>
      <c r="L116" s="11"/>
      <c r="M116" s="8"/>
      <c r="N116" s="45">
        <f t="shared" si="11"/>
        <v>0</v>
      </c>
      <c r="O116" s="11">
        <f t="shared" si="23"/>
        <v>0</v>
      </c>
    </row>
    <row r="117" spans="1:15" x14ac:dyDescent="0.35">
      <c r="A117" s="13" t="s">
        <v>302</v>
      </c>
      <c r="B117" s="34" t="s">
        <v>37</v>
      </c>
      <c r="C117" s="8" t="s">
        <v>303</v>
      </c>
      <c r="D117" s="8" t="s">
        <v>304</v>
      </c>
      <c r="E117" s="9">
        <v>24.95</v>
      </c>
      <c r="F117" s="9">
        <v>25.9</v>
      </c>
      <c r="G117" s="9">
        <f t="shared" si="20"/>
        <v>22.014999999999997</v>
      </c>
      <c r="H117" s="10" t="s">
        <v>305</v>
      </c>
      <c r="I117" s="8">
        <f t="shared" si="24"/>
        <v>38.849999999999994</v>
      </c>
      <c r="J117" s="9">
        <f t="shared" si="21"/>
        <v>25.95</v>
      </c>
      <c r="K117" s="11">
        <f t="shared" si="22"/>
        <v>38.924999999999997</v>
      </c>
      <c r="L117" s="21"/>
      <c r="M117" s="8"/>
      <c r="N117" s="45">
        <f t="shared" si="11"/>
        <v>0</v>
      </c>
      <c r="O117" s="11">
        <f t="shared" si="23"/>
        <v>0</v>
      </c>
    </row>
    <row r="118" spans="1:15" x14ac:dyDescent="0.35">
      <c r="A118" s="13" t="s">
        <v>306</v>
      </c>
      <c r="B118" s="34" t="s">
        <v>37</v>
      </c>
      <c r="C118" s="8" t="s">
        <v>307</v>
      </c>
      <c r="D118" s="8" t="s">
        <v>308</v>
      </c>
      <c r="E118" s="9">
        <v>15.95</v>
      </c>
      <c r="F118" s="9">
        <v>16.95</v>
      </c>
      <c r="G118" s="9">
        <f t="shared" si="20"/>
        <v>14.407499999999999</v>
      </c>
      <c r="H118" s="10" t="s">
        <v>309</v>
      </c>
      <c r="I118" s="8">
        <f t="shared" si="24"/>
        <v>25.424999999999997</v>
      </c>
      <c r="J118" s="9">
        <f t="shared" si="21"/>
        <v>16.95</v>
      </c>
      <c r="K118" s="11">
        <f t="shared" si="22"/>
        <v>25.424999999999997</v>
      </c>
      <c r="L118" s="11"/>
      <c r="M118" s="8"/>
      <c r="N118" s="45">
        <f t="shared" si="11"/>
        <v>0</v>
      </c>
      <c r="O118" s="11">
        <f t="shared" si="23"/>
        <v>0</v>
      </c>
    </row>
    <row r="119" spans="1:15" s="3" customFormat="1" x14ac:dyDescent="0.35">
      <c r="A119" s="33" t="s">
        <v>772</v>
      </c>
      <c r="B119" s="39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55"/>
      <c r="N119" s="12"/>
      <c r="O119" s="33"/>
    </row>
    <row r="120" spans="1:15" x14ac:dyDescent="0.35">
      <c r="A120" s="13" t="s">
        <v>310</v>
      </c>
      <c r="B120" s="34" t="s">
        <v>37</v>
      </c>
      <c r="C120" s="8" t="s">
        <v>311</v>
      </c>
      <c r="D120" s="8" t="s">
        <v>312</v>
      </c>
      <c r="E120" s="9">
        <v>16.600000000000001</v>
      </c>
      <c r="F120" s="9">
        <v>17.2</v>
      </c>
      <c r="G120" s="9">
        <f t="shared" ref="G120:G131" si="25">F120*0.85</f>
        <v>14.62</v>
      </c>
      <c r="H120" s="10" t="s">
        <v>313</v>
      </c>
      <c r="I120" s="8">
        <f>F120*1.3</f>
        <v>22.36</v>
      </c>
      <c r="J120" s="9">
        <f t="shared" ref="J120:J131" si="26">E120+1</f>
        <v>17.600000000000001</v>
      </c>
      <c r="K120" s="11">
        <f>J120*1.3</f>
        <v>22.880000000000003</v>
      </c>
      <c r="L120" s="11"/>
      <c r="M120" s="8"/>
      <c r="N120" s="45">
        <f t="shared" si="11"/>
        <v>0</v>
      </c>
      <c r="O120" s="11">
        <f>K120*L120</f>
        <v>0</v>
      </c>
    </row>
    <row r="121" spans="1:15" x14ac:dyDescent="0.35">
      <c r="A121" s="13" t="s">
        <v>314</v>
      </c>
      <c r="B121" s="34" t="s">
        <v>37</v>
      </c>
      <c r="C121" s="8" t="s">
        <v>315</v>
      </c>
      <c r="D121" s="8" t="s">
        <v>316</v>
      </c>
      <c r="E121" s="9">
        <v>19.899999999999999</v>
      </c>
      <c r="F121" s="9">
        <v>20.6</v>
      </c>
      <c r="G121" s="9">
        <f t="shared" si="25"/>
        <v>17.510000000000002</v>
      </c>
      <c r="H121" s="10" t="s">
        <v>317</v>
      </c>
      <c r="I121" s="8">
        <f>F121*1.3</f>
        <v>26.78</v>
      </c>
      <c r="J121" s="9">
        <f t="shared" si="26"/>
        <v>20.9</v>
      </c>
      <c r="K121" s="11">
        <f t="shared" ref="K121:K131" si="27">J121*1.3</f>
        <v>27.169999999999998</v>
      </c>
      <c r="L121" s="11"/>
      <c r="M121" s="8"/>
      <c r="N121" s="45">
        <f t="shared" si="11"/>
        <v>0</v>
      </c>
      <c r="O121" s="11">
        <f t="shared" ref="O121:O131" si="28">K121*L121</f>
        <v>0</v>
      </c>
    </row>
    <row r="122" spans="1:15" x14ac:dyDescent="0.35">
      <c r="A122" s="13" t="s">
        <v>318</v>
      </c>
      <c r="B122" s="34" t="s">
        <v>2</v>
      </c>
      <c r="C122" s="8" t="s">
        <v>319</v>
      </c>
      <c r="D122" s="8" t="s">
        <v>320</v>
      </c>
      <c r="E122" s="9">
        <v>6.2</v>
      </c>
      <c r="F122" s="9">
        <v>6.55</v>
      </c>
      <c r="G122" s="9">
        <f t="shared" si="25"/>
        <v>5.5674999999999999</v>
      </c>
      <c r="H122" s="10" t="s">
        <v>321</v>
      </c>
      <c r="I122" s="8">
        <f>+F122*1.3</f>
        <v>8.5150000000000006</v>
      </c>
      <c r="J122" s="9">
        <f t="shared" si="26"/>
        <v>7.2</v>
      </c>
      <c r="K122" s="11">
        <f t="shared" si="27"/>
        <v>9.3600000000000012</v>
      </c>
      <c r="L122" s="11"/>
      <c r="M122" s="8"/>
      <c r="N122" s="45">
        <f t="shared" si="11"/>
        <v>0</v>
      </c>
      <c r="O122" s="11">
        <f t="shared" si="28"/>
        <v>0</v>
      </c>
    </row>
    <row r="123" spans="1:15" x14ac:dyDescent="0.35">
      <c r="A123" s="13" t="s">
        <v>322</v>
      </c>
      <c r="B123" s="34" t="s">
        <v>22</v>
      </c>
      <c r="C123" s="8" t="s">
        <v>323</v>
      </c>
      <c r="D123" s="8" t="s">
        <v>324</v>
      </c>
      <c r="E123" s="9">
        <v>11.7</v>
      </c>
      <c r="F123" s="9">
        <v>12.15</v>
      </c>
      <c r="G123" s="9">
        <f t="shared" si="25"/>
        <v>10.327500000000001</v>
      </c>
      <c r="H123" s="10" t="s">
        <v>325</v>
      </c>
      <c r="I123" s="8">
        <f t="shared" ref="I123:I131" si="29">F123*1.3</f>
        <v>15.795000000000002</v>
      </c>
      <c r="J123" s="9">
        <f t="shared" si="26"/>
        <v>12.7</v>
      </c>
      <c r="K123" s="11">
        <f t="shared" si="27"/>
        <v>16.509999999999998</v>
      </c>
      <c r="L123" s="11"/>
      <c r="M123" s="8"/>
      <c r="N123" s="45">
        <f t="shared" si="11"/>
        <v>0</v>
      </c>
      <c r="O123" s="11">
        <f t="shared" si="28"/>
        <v>0</v>
      </c>
    </row>
    <row r="124" spans="1:15" x14ac:dyDescent="0.35">
      <c r="A124" s="13" t="s">
        <v>326</v>
      </c>
      <c r="B124" s="34" t="s">
        <v>11</v>
      </c>
      <c r="C124" s="8" t="s">
        <v>327</v>
      </c>
      <c r="D124" s="8" t="s">
        <v>328</v>
      </c>
      <c r="E124" s="9">
        <v>5.4</v>
      </c>
      <c r="F124" s="9">
        <v>5.6</v>
      </c>
      <c r="G124" s="9">
        <f t="shared" si="25"/>
        <v>4.76</v>
      </c>
      <c r="H124" s="10" t="s">
        <v>329</v>
      </c>
      <c r="I124" s="8">
        <f t="shared" si="29"/>
        <v>7.2799999999999994</v>
      </c>
      <c r="J124" s="9">
        <f t="shared" si="26"/>
        <v>6.4</v>
      </c>
      <c r="K124" s="11">
        <f t="shared" si="27"/>
        <v>8.32</v>
      </c>
      <c r="L124" s="11"/>
      <c r="M124" s="8"/>
      <c r="N124" s="45">
        <f t="shared" si="11"/>
        <v>0</v>
      </c>
      <c r="O124" s="11">
        <f t="shared" si="28"/>
        <v>0</v>
      </c>
    </row>
    <row r="125" spans="1:15" x14ac:dyDescent="0.35">
      <c r="A125" s="13" t="s">
        <v>326</v>
      </c>
      <c r="B125" s="34" t="s">
        <v>16</v>
      </c>
      <c r="C125" s="8" t="s">
        <v>330</v>
      </c>
      <c r="D125" s="8" t="s">
        <v>328</v>
      </c>
      <c r="E125" s="9">
        <v>6.2</v>
      </c>
      <c r="F125" s="9">
        <v>6.45</v>
      </c>
      <c r="G125" s="9">
        <f t="shared" si="25"/>
        <v>5.4824999999999999</v>
      </c>
      <c r="H125" s="10" t="s">
        <v>331</v>
      </c>
      <c r="I125" s="8">
        <f t="shared" si="29"/>
        <v>8.3849999999999998</v>
      </c>
      <c r="J125" s="9">
        <f t="shared" si="26"/>
        <v>7.2</v>
      </c>
      <c r="K125" s="11">
        <f t="shared" si="27"/>
        <v>9.3600000000000012</v>
      </c>
      <c r="L125" s="11"/>
      <c r="M125" s="8"/>
      <c r="N125" s="45">
        <f t="shared" si="11"/>
        <v>0</v>
      </c>
      <c r="O125" s="11">
        <f t="shared" si="28"/>
        <v>0</v>
      </c>
    </row>
    <row r="126" spans="1:15" x14ac:dyDescent="0.35">
      <c r="A126" s="13" t="s">
        <v>332</v>
      </c>
      <c r="B126" s="34" t="s">
        <v>37</v>
      </c>
      <c r="C126" s="8" t="s">
        <v>333</v>
      </c>
      <c r="D126" s="8" t="s">
        <v>334</v>
      </c>
      <c r="E126" s="9">
        <v>6.2</v>
      </c>
      <c r="F126" s="9">
        <v>6.55</v>
      </c>
      <c r="G126" s="9">
        <f t="shared" si="25"/>
        <v>5.5674999999999999</v>
      </c>
      <c r="H126" s="10" t="s">
        <v>335</v>
      </c>
      <c r="I126" s="8">
        <f t="shared" si="29"/>
        <v>8.5150000000000006</v>
      </c>
      <c r="J126" s="9">
        <f t="shared" si="26"/>
        <v>7.2</v>
      </c>
      <c r="K126" s="11">
        <f t="shared" si="27"/>
        <v>9.3600000000000012</v>
      </c>
      <c r="L126" s="11"/>
      <c r="M126" s="8"/>
      <c r="N126" s="45">
        <f t="shared" si="11"/>
        <v>0</v>
      </c>
      <c r="O126" s="11">
        <f t="shared" si="28"/>
        <v>0</v>
      </c>
    </row>
    <row r="127" spans="1:15" x14ac:dyDescent="0.35">
      <c r="A127" s="13" t="s">
        <v>336</v>
      </c>
      <c r="B127" s="34" t="s">
        <v>13</v>
      </c>
      <c r="C127" s="8" t="s">
        <v>337</v>
      </c>
      <c r="D127" s="8" t="s">
        <v>338</v>
      </c>
      <c r="E127" s="9">
        <v>3.95</v>
      </c>
      <c r="F127" s="9">
        <v>4.0999999999999996</v>
      </c>
      <c r="G127" s="9">
        <f t="shared" si="25"/>
        <v>3.4849999999999994</v>
      </c>
      <c r="H127" s="10" t="s">
        <v>339</v>
      </c>
      <c r="I127" s="8">
        <f t="shared" si="29"/>
        <v>5.33</v>
      </c>
      <c r="J127" s="9">
        <f t="shared" si="26"/>
        <v>4.95</v>
      </c>
      <c r="K127" s="11">
        <f t="shared" si="27"/>
        <v>6.4350000000000005</v>
      </c>
      <c r="L127" s="11"/>
      <c r="M127" s="8"/>
      <c r="N127" s="45">
        <f t="shared" si="11"/>
        <v>0</v>
      </c>
      <c r="O127" s="11">
        <f t="shared" si="28"/>
        <v>0</v>
      </c>
    </row>
    <row r="128" spans="1:15" x14ac:dyDescent="0.35">
      <c r="A128" s="13" t="s">
        <v>340</v>
      </c>
      <c r="B128" s="34" t="s">
        <v>37</v>
      </c>
      <c r="C128" s="8" t="s">
        <v>341</v>
      </c>
      <c r="D128" s="8" t="s">
        <v>342</v>
      </c>
      <c r="E128" s="9">
        <v>11.2</v>
      </c>
      <c r="F128" s="9">
        <v>11.95</v>
      </c>
      <c r="G128" s="9">
        <f t="shared" si="25"/>
        <v>10.157499999999999</v>
      </c>
      <c r="H128" s="10" t="s">
        <v>343</v>
      </c>
      <c r="I128" s="8">
        <f t="shared" si="29"/>
        <v>15.535</v>
      </c>
      <c r="J128" s="9">
        <f t="shared" si="26"/>
        <v>12.2</v>
      </c>
      <c r="K128" s="11">
        <f t="shared" si="27"/>
        <v>15.86</v>
      </c>
      <c r="L128" s="11"/>
      <c r="M128" s="8"/>
      <c r="N128" s="45">
        <f t="shared" si="11"/>
        <v>0</v>
      </c>
      <c r="O128" s="11">
        <f t="shared" si="28"/>
        <v>0</v>
      </c>
    </row>
    <row r="129" spans="1:15" x14ac:dyDescent="0.35">
      <c r="A129" s="13" t="s">
        <v>344</v>
      </c>
      <c r="B129" s="34" t="s">
        <v>37</v>
      </c>
      <c r="C129" s="8" t="s">
        <v>345</v>
      </c>
      <c r="D129" s="8" t="s">
        <v>346</v>
      </c>
      <c r="E129" s="9">
        <v>16.600000000000001</v>
      </c>
      <c r="F129" s="9">
        <v>17.600000000000001</v>
      </c>
      <c r="G129" s="9">
        <f t="shared" si="25"/>
        <v>14.96</v>
      </c>
      <c r="H129" s="10" t="s">
        <v>347</v>
      </c>
      <c r="I129" s="8">
        <f t="shared" si="29"/>
        <v>22.880000000000003</v>
      </c>
      <c r="J129" s="9">
        <f t="shared" si="26"/>
        <v>17.600000000000001</v>
      </c>
      <c r="K129" s="11">
        <f t="shared" si="27"/>
        <v>22.880000000000003</v>
      </c>
      <c r="L129" s="11"/>
      <c r="M129" s="8"/>
      <c r="N129" s="45">
        <f t="shared" si="11"/>
        <v>0</v>
      </c>
      <c r="O129" s="11">
        <f t="shared" si="28"/>
        <v>0</v>
      </c>
    </row>
    <row r="130" spans="1:15" x14ac:dyDescent="0.35">
      <c r="A130" s="13" t="s">
        <v>348</v>
      </c>
      <c r="B130" s="34" t="s">
        <v>37</v>
      </c>
      <c r="C130" s="8" t="s">
        <v>349</v>
      </c>
      <c r="D130" s="8" t="s">
        <v>350</v>
      </c>
      <c r="E130" s="9">
        <v>16.600000000000001</v>
      </c>
      <c r="F130" s="9">
        <v>17.600000000000001</v>
      </c>
      <c r="G130" s="9">
        <f t="shared" si="25"/>
        <v>14.96</v>
      </c>
      <c r="H130" s="10" t="s">
        <v>351</v>
      </c>
      <c r="I130" s="8">
        <f t="shared" si="29"/>
        <v>22.880000000000003</v>
      </c>
      <c r="J130" s="9">
        <f t="shared" si="26"/>
        <v>17.600000000000001</v>
      </c>
      <c r="K130" s="11">
        <f t="shared" si="27"/>
        <v>22.880000000000003</v>
      </c>
      <c r="L130" s="11"/>
      <c r="M130" s="8"/>
      <c r="N130" s="45">
        <f t="shared" si="11"/>
        <v>0</v>
      </c>
      <c r="O130" s="11">
        <f t="shared" si="28"/>
        <v>0</v>
      </c>
    </row>
    <row r="131" spans="1:15" x14ac:dyDescent="0.35">
      <c r="A131" s="13" t="s">
        <v>352</v>
      </c>
      <c r="B131" s="34" t="s">
        <v>37</v>
      </c>
      <c r="C131" s="8" t="s">
        <v>353</v>
      </c>
      <c r="D131" s="8" t="s">
        <v>354</v>
      </c>
      <c r="E131" s="9">
        <v>16.600000000000001</v>
      </c>
      <c r="F131" s="9">
        <v>17.600000000000001</v>
      </c>
      <c r="G131" s="9">
        <f t="shared" si="25"/>
        <v>14.96</v>
      </c>
      <c r="H131" s="10" t="s">
        <v>355</v>
      </c>
      <c r="I131" s="8">
        <f t="shared" si="29"/>
        <v>22.880000000000003</v>
      </c>
      <c r="J131" s="9">
        <f t="shared" si="26"/>
        <v>17.600000000000001</v>
      </c>
      <c r="K131" s="11">
        <f t="shared" si="27"/>
        <v>22.880000000000003</v>
      </c>
      <c r="L131" s="11"/>
      <c r="M131" s="8"/>
      <c r="N131" s="45">
        <f t="shared" si="11"/>
        <v>0</v>
      </c>
      <c r="O131" s="11">
        <f t="shared" si="28"/>
        <v>0</v>
      </c>
    </row>
    <row r="132" spans="1:15" s="3" customFormat="1" x14ac:dyDescent="0.35">
      <c r="A132" s="33" t="s">
        <v>773</v>
      </c>
      <c r="B132" s="39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55"/>
      <c r="N132" s="12"/>
      <c r="O132" s="33"/>
    </row>
    <row r="133" spans="1:15" s="1" customFormat="1" x14ac:dyDescent="0.35">
      <c r="A133" s="57" t="s">
        <v>356</v>
      </c>
      <c r="B133" s="36" t="s">
        <v>8</v>
      </c>
      <c r="C133" s="18" t="s">
        <v>357</v>
      </c>
      <c r="D133" s="18" t="s">
        <v>358</v>
      </c>
      <c r="E133" s="9">
        <v>2.7</v>
      </c>
      <c r="F133" s="19">
        <v>2.8</v>
      </c>
      <c r="G133" s="19">
        <f t="shared" ref="G133:G145" si="30">F133*0.85</f>
        <v>2.38</v>
      </c>
      <c r="H133" s="20" t="s">
        <v>359</v>
      </c>
      <c r="I133" s="18">
        <f>F133*1.3</f>
        <v>3.6399999999999997</v>
      </c>
      <c r="J133" s="9">
        <f t="shared" ref="J133:J145" si="31">E133+1</f>
        <v>3.7</v>
      </c>
      <c r="K133" s="11">
        <f>J133*1.3</f>
        <v>4.8100000000000005</v>
      </c>
      <c r="L133" s="21"/>
      <c r="M133" s="18"/>
      <c r="N133" s="45">
        <f t="shared" si="11"/>
        <v>0</v>
      </c>
      <c r="O133" s="21">
        <f>K133*L133</f>
        <v>0</v>
      </c>
    </row>
    <row r="134" spans="1:15" x14ac:dyDescent="0.35">
      <c r="A134" s="13" t="s">
        <v>356</v>
      </c>
      <c r="B134" s="34" t="s">
        <v>13</v>
      </c>
      <c r="C134" s="8" t="s">
        <v>360</v>
      </c>
      <c r="D134" s="8" t="s">
        <v>358</v>
      </c>
      <c r="E134" s="9">
        <v>3.3</v>
      </c>
      <c r="F134" s="9">
        <v>3.45</v>
      </c>
      <c r="G134" s="9">
        <f t="shared" si="30"/>
        <v>2.9325000000000001</v>
      </c>
      <c r="H134" s="10" t="s">
        <v>361</v>
      </c>
      <c r="I134" s="18">
        <f>F134*1.3</f>
        <v>4.4850000000000003</v>
      </c>
      <c r="J134" s="9">
        <f t="shared" si="31"/>
        <v>4.3</v>
      </c>
      <c r="K134" s="11">
        <f t="shared" ref="K134:K145" si="32">J134*1.3</f>
        <v>5.59</v>
      </c>
      <c r="L134" s="21"/>
      <c r="M134" s="8"/>
      <c r="N134" s="45">
        <f t="shared" ref="N134:N197" si="33">K134*M134</f>
        <v>0</v>
      </c>
      <c r="O134" s="21">
        <f t="shared" ref="O134:O145" si="34">K134*L134</f>
        <v>0</v>
      </c>
    </row>
    <row r="135" spans="1:15" x14ac:dyDescent="0.35">
      <c r="A135" s="13" t="s">
        <v>356</v>
      </c>
      <c r="B135" s="34" t="s">
        <v>16</v>
      </c>
      <c r="C135" s="8" t="s">
        <v>362</v>
      </c>
      <c r="D135" s="8" t="s">
        <v>358</v>
      </c>
      <c r="E135" s="9">
        <v>4.1500000000000004</v>
      </c>
      <c r="F135" s="9">
        <v>4.3499999999999996</v>
      </c>
      <c r="G135" s="9">
        <f t="shared" si="30"/>
        <v>3.6974999999999998</v>
      </c>
      <c r="H135" s="10" t="s">
        <v>363</v>
      </c>
      <c r="I135" s="18">
        <f>F135*1.3</f>
        <v>5.6549999999999994</v>
      </c>
      <c r="J135" s="9">
        <f t="shared" si="31"/>
        <v>5.15</v>
      </c>
      <c r="K135" s="11">
        <f t="shared" si="32"/>
        <v>6.6950000000000003</v>
      </c>
      <c r="L135" s="21"/>
      <c r="M135" s="8"/>
      <c r="N135" s="45">
        <f t="shared" si="33"/>
        <v>0</v>
      </c>
      <c r="O135" s="21">
        <f t="shared" si="34"/>
        <v>0</v>
      </c>
    </row>
    <row r="136" spans="1:15" x14ac:dyDescent="0.35">
      <c r="A136" s="13" t="s">
        <v>356</v>
      </c>
      <c r="B136" s="34" t="s">
        <v>34</v>
      </c>
      <c r="C136" s="8" t="s">
        <v>364</v>
      </c>
      <c r="D136" s="8" t="s">
        <v>358</v>
      </c>
      <c r="E136" s="9">
        <v>4.9800000000000004</v>
      </c>
      <c r="F136" s="9">
        <v>5.15</v>
      </c>
      <c r="G136" s="9">
        <f t="shared" si="30"/>
        <v>4.3775000000000004</v>
      </c>
      <c r="H136" s="10" t="s">
        <v>365</v>
      </c>
      <c r="I136" s="18">
        <f>F136*1.3</f>
        <v>6.6950000000000003</v>
      </c>
      <c r="J136" s="9">
        <f t="shared" si="31"/>
        <v>5.98</v>
      </c>
      <c r="K136" s="11">
        <f t="shared" si="32"/>
        <v>7.7740000000000009</v>
      </c>
      <c r="L136" s="21"/>
      <c r="M136" s="8"/>
      <c r="N136" s="45">
        <f t="shared" si="33"/>
        <v>0</v>
      </c>
      <c r="O136" s="21">
        <f t="shared" si="34"/>
        <v>0</v>
      </c>
    </row>
    <row r="137" spans="1:15" x14ac:dyDescent="0.35">
      <c r="A137" s="13" t="s">
        <v>366</v>
      </c>
      <c r="B137" s="34" t="s">
        <v>37</v>
      </c>
      <c r="C137" s="8" t="s">
        <v>367</v>
      </c>
      <c r="D137" s="8" t="s">
        <v>368</v>
      </c>
      <c r="E137" s="9">
        <v>1.64</v>
      </c>
      <c r="F137" s="9">
        <v>1.8</v>
      </c>
      <c r="G137" s="9">
        <f t="shared" si="30"/>
        <v>1.53</v>
      </c>
      <c r="H137" s="10" t="s">
        <v>369</v>
      </c>
      <c r="I137" s="8">
        <f>F137*1.4</f>
        <v>2.52</v>
      </c>
      <c r="J137" s="9">
        <f t="shared" si="31"/>
        <v>2.6399999999999997</v>
      </c>
      <c r="K137" s="11">
        <f t="shared" si="32"/>
        <v>3.4319999999999995</v>
      </c>
      <c r="L137" s="21"/>
      <c r="M137" s="8"/>
      <c r="N137" s="45">
        <f t="shared" si="33"/>
        <v>0</v>
      </c>
      <c r="O137" s="21">
        <f t="shared" si="34"/>
        <v>0</v>
      </c>
    </row>
    <row r="138" spans="1:15" x14ac:dyDescent="0.35">
      <c r="A138" s="13" t="s">
        <v>370</v>
      </c>
      <c r="B138" s="34" t="s">
        <v>37</v>
      </c>
      <c r="C138" s="8" t="s">
        <v>371</v>
      </c>
      <c r="D138" s="8" t="s">
        <v>372</v>
      </c>
      <c r="E138" s="9">
        <v>1.23</v>
      </c>
      <c r="F138" s="9">
        <v>1.39</v>
      </c>
      <c r="G138" s="9">
        <f t="shared" si="30"/>
        <v>1.1815</v>
      </c>
      <c r="H138" s="10" t="s">
        <v>373</v>
      </c>
      <c r="I138" s="9">
        <f>F138*1.4</f>
        <v>1.9459999999999997</v>
      </c>
      <c r="J138" s="9">
        <f t="shared" si="31"/>
        <v>2.23</v>
      </c>
      <c r="K138" s="11">
        <f t="shared" si="32"/>
        <v>2.899</v>
      </c>
      <c r="L138" s="21"/>
      <c r="M138" s="8"/>
      <c r="N138" s="45">
        <f t="shared" si="33"/>
        <v>0</v>
      </c>
      <c r="O138" s="21">
        <f t="shared" si="34"/>
        <v>0</v>
      </c>
    </row>
    <row r="139" spans="1:15" x14ac:dyDescent="0.35">
      <c r="A139" s="13" t="s">
        <v>374</v>
      </c>
      <c r="B139" s="34" t="s">
        <v>37</v>
      </c>
      <c r="C139" s="8" t="s">
        <v>375</v>
      </c>
      <c r="D139" s="8" t="s">
        <v>376</v>
      </c>
      <c r="E139" s="9">
        <v>3.72</v>
      </c>
      <c r="F139" s="9">
        <v>4.1399999999999997</v>
      </c>
      <c r="G139" s="9">
        <f t="shared" si="30"/>
        <v>3.5189999999999997</v>
      </c>
      <c r="H139" s="10" t="s">
        <v>377</v>
      </c>
      <c r="I139" s="8">
        <f>F139*1.4</f>
        <v>5.7959999999999994</v>
      </c>
      <c r="J139" s="9">
        <f t="shared" si="31"/>
        <v>4.7200000000000006</v>
      </c>
      <c r="K139" s="11">
        <f t="shared" si="32"/>
        <v>6.136000000000001</v>
      </c>
      <c r="L139" s="21"/>
      <c r="M139" s="8"/>
      <c r="N139" s="45">
        <f t="shared" si="33"/>
        <v>0</v>
      </c>
      <c r="O139" s="21">
        <f t="shared" si="34"/>
        <v>0</v>
      </c>
    </row>
    <row r="140" spans="1:15" x14ac:dyDescent="0.35">
      <c r="A140" s="13" t="s">
        <v>378</v>
      </c>
      <c r="B140" s="34" t="s">
        <v>37</v>
      </c>
      <c r="C140" s="8" t="s">
        <v>379</v>
      </c>
      <c r="D140" s="8" t="s">
        <v>380</v>
      </c>
      <c r="E140" s="9">
        <v>3.3</v>
      </c>
      <c r="F140" s="9">
        <v>3.6</v>
      </c>
      <c r="G140" s="9">
        <f t="shared" si="30"/>
        <v>3.06</v>
      </c>
      <c r="H140" s="10" t="s">
        <v>381</v>
      </c>
      <c r="I140" s="8">
        <f>F140*1.4</f>
        <v>5.04</v>
      </c>
      <c r="J140" s="9">
        <f t="shared" si="31"/>
        <v>4.3</v>
      </c>
      <c r="K140" s="11">
        <f t="shared" si="32"/>
        <v>5.59</v>
      </c>
      <c r="L140" s="21"/>
      <c r="M140" s="8"/>
      <c r="N140" s="45">
        <f t="shared" si="33"/>
        <v>0</v>
      </c>
      <c r="O140" s="21">
        <f t="shared" si="34"/>
        <v>0</v>
      </c>
    </row>
    <row r="141" spans="1:15" x14ac:dyDescent="0.35">
      <c r="A141" s="13" t="s">
        <v>382</v>
      </c>
      <c r="B141" s="34" t="s">
        <v>37</v>
      </c>
      <c r="C141" s="8" t="s">
        <v>383</v>
      </c>
      <c r="D141" s="8" t="s">
        <v>384</v>
      </c>
      <c r="E141" s="9">
        <v>1.9</v>
      </c>
      <c r="F141" s="9">
        <v>2</v>
      </c>
      <c r="G141" s="9">
        <f t="shared" si="30"/>
        <v>1.7</v>
      </c>
      <c r="H141" s="10" t="s">
        <v>385</v>
      </c>
      <c r="I141" s="8">
        <f>F141*1.5</f>
        <v>3</v>
      </c>
      <c r="J141" s="9">
        <f t="shared" si="31"/>
        <v>2.9</v>
      </c>
      <c r="K141" s="11">
        <f t="shared" si="32"/>
        <v>3.77</v>
      </c>
      <c r="L141" s="21"/>
      <c r="M141" s="8"/>
      <c r="N141" s="45">
        <f t="shared" si="33"/>
        <v>0</v>
      </c>
      <c r="O141" s="21">
        <f t="shared" si="34"/>
        <v>0</v>
      </c>
    </row>
    <row r="142" spans="1:15" x14ac:dyDescent="0.35">
      <c r="A142" s="13" t="s">
        <v>386</v>
      </c>
      <c r="B142" s="34" t="s">
        <v>37</v>
      </c>
      <c r="C142" s="8" t="s">
        <v>387</v>
      </c>
      <c r="D142" s="8" t="s">
        <v>388</v>
      </c>
      <c r="E142" s="9">
        <v>1.98</v>
      </c>
      <c r="F142" s="9">
        <v>1.98</v>
      </c>
      <c r="G142" s="9">
        <f t="shared" si="30"/>
        <v>1.6830000000000001</v>
      </c>
      <c r="H142" s="10" t="s">
        <v>389</v>
      </c>
      <c r="I142" s="8">
        <f>F142*1.4</f>
        <v>2.7719999999999998</v>
      </c>
      <c r="J142" s="9">
        <f t="shared" si="31"/>
        <v>2.98</v>
      </c>
      <c r="K142" s="11">
        <f t="shared" si="32"/>
        <v>3.8740000000000001</v>
      </c>
      <c r="L142" s="21"/>
      <c r="M142" s="8"/>
      <c r="N142" s="45">
        <f t="shared" si="33"/>
        <v>0</v>
      </c>
      <c r="O142" s="21">
        <f t="shared" si="34"/>
        <v>0</v>
      </c>
    </row>
    <row r="143" spans="1:15" x14ac:dyDescent="0.35">
      <c r="A143" s="13" t="s">
        <v>390</v>
      </c>
      <c r="B143" s="34" t="s">
        <v>37</v>
      </c>
      <c r="C143" s="8" t="s">
        <v>391</v>
      </c>
      <c r="D143" s="8" t="s">
        <v>392</v>
      </c>
      <c r="E143" s="9">
        <v>4.9800000000000004</v>
      </c>
      <c r="F143" s="9">
        <v>5.35</v>
      </c>
      <c r="G143" s="9">
        <f t="shared" si="30"/>
        <v>4.5474999999999994</v>
      </c>
      <c r="H143" s="10" t="s">
        <v>393</v>
      </c>
      <c r="I143" s="8">
        <f>F143*1.4</f>
        <v>7.4899999999999993</v>
      </c>
      <c r="J143" s="9">
        <f t="shared" si="31"/>
        <v>5.98</v>
      </c>
      <c r="K143" s="11">
        <f t="shared" si="32"/>
        <v>7.7740000000000009</v>
      </c>
      <c r="L143" s="21"/>
      <c r="M143" s="8"/>
      <c r="N143" s="45">
        <f t="shared" si="33"/>
        <v>0</v>
      </c>
      <c r="O143" s="21">
        <f t="shared" si="34"/>
        <v>0</v>
      </c>
    </row>
    <row r="144" spans="1:15" x14ac:dyDescent="0.35">
      <c r="A144" s="13" t="s">
        <v>394</v>
      </c>
      <c r="B144" s="34" t="s">
        <v>37</v>
      </c>
      <c r="C144" s="8" t="s">
        <v>395</v>
      </c>
      <c r="D144" s="8" t="s">
        <v>396</v>
      </c>
      <c r="E144" s="9">
        <v>8.3000000000000007</v>
      </c>
      <c r="F144" s="9">
        <v>8.85</v>
      </c>
      <c r="G144" s="9">
        <f t="shared" si="30"/>
        <v>7.5224999999999991</v>
      </c>
      <c r="H144" s="10" t="s">
        <v>397</v>
      </c>
      <c r="I144" s="8">
        <f>F144*1.4</f>
        <v>12.389999999999999</v>
      </c>
      <c r="J144" s="9">
        <f t="shared" si="31"/>
        <v>9.3000000000000007</v>
      </c>
      <c r="K144" s="11">
        <f t="shared" si="32"/>
        <v>12.090000000000002</v>
      </c>
      <c r="L144" s="21"/>
      <c r="M144" s="8"/>
      <c r="N144" s="45">
        <f t="shared" si="33"/>
        <v>0</v>
      </c>
      <c r="O144" s="21">
        <f t="shared" si="34"/>
        <v>0</v>
      </c>
    </row>
    <row r="145" spans="1:15" x14ac:dyDescent="0.35">
      <c r="A145" s="13" t="s">
        <v>398</v>
      </c>
      <c r="B145" s="34" t="s">
        <v>37</v>
      </c>
      <c r="C145" s="8" t="s">
        <v>399</v>
      </c>
      <c r="D145" s="8" t="s">
        <v>400</v>
      </c>
      <c r="E145" s="9">
        <v>6.88</v>
      </c>
      <c r="F145" s="9">
        <v>7.48</v>
      </c>
      <c r="G145" s="9">
        <f t="shared" si="30"/>
        <v>6.3580000000000005</v>
      </c>
      <c r="H145" s="10" t="s">
        <v>401</v>
      </c>
      <c r="I145" s="8">
        <f>F145*1.4</f>
        <v>10.472</v>
      </c>
      <c r="J145" s="9">
        <f t="shared" si="31"/>
        <v>7.88</v>
      </c>
      <c r="K145" s="11">
        <f t="shared" si="32"/>
        <v>10.244</v>
      </c>
      <c r="L145" s="21"/>
      <c r="M145" s="8"/>
      <c r="N145" s="45">
        <f t="shared" si="33"/>
        <v>0</v>
      </c>
      <c r="O145" s="21">
        <f t="shared" si="34"/>
        <v>0</v>
      </c>
    </row>
    <row r="146" spans="1:15" s="4" customFormat="1" x14ac:dyDescent="0.35">
      <c r="A146" s="31" t="s">
        <v>774</v>
      </c>
      <c r="B146" s="39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55"/>
      <c r="N146" s="12"/>
      <c r="O146" s="31"/>
    </row>
    <row r="147" spans="1:15" x14ac:dyDescent="0.35">
      <c r="A147" s="13" t="s">
        <v>402</v>
      </c>
      <c r="B147" s="34" t="s">
        <v>403</v>
      </c>
      <c r="C147" s="8" t="s">
        <v>404</v>
      </c>
      <c r="D147" s="8" t="s">
        <v>405</v>
      </c>
      <c r="E147" s="9">
        <v>5.6</v>
      </c>
      <c r="F147" s="9">
        <v>5.8</v>
      </c>
      <c r="G147" s="9">
        <f t="shared" ref="G147:G193" si="35">F147*0.85</f>
        <v>4.93</v>
      </c>
      <c r="H147" s="10" t="s">
        <v>406</v>
      </c>
      <c r="I147" s="8">
        <f t="shared" ref="I147:I157" si="36">+F147*1.3</f>
        <v>7.54</v>
      </c>
      <c r="J147" s="9">
        <f t="shared" ref="J147:J185" si="37">E147+1</f>
        <v>6.6</v>
      </c>
      <c r="K147" s="11">
        <f t="shared" ref="K147:K193" si="38">J147*1.3</f>
        <v>8.58</v>
      </c>
      <c r="L147" s="11"/>
      <c r="M147" s="8"/>
      <c r="N147" s="45">
        <f t="shared" si="33"/>
        <v>0</v>
      </c>
      <c r="O147" s="11">
        <f>K147*L147</f>
        <v>0</v>
      </c>
    </row>
    <row r="148" spans="1:15" x14ac:dyDescent="0.35">
      <c r="A148" s="13" t="s">
        <v>402</v>
      </c>
      <c r="B148" s="34" t="s">
        <v>8</v>
      </c>
      <c r="C148" s="8" t="s">
        <v>407</v>
      </c>
      <c r="D148" s="8" t="s">
        <v>405</v>
      </c>
      <c r="E148" s="9">
        <v>5.7</v>
      </c>
      <c r="F148" s="9">
        <v>5.9</v>
      </c>
      <c r="G148" s="9">
        <f t="shared" si="35"/>
        <v>5.0150000000000006</v>
      </c>
      <c r="H148" s="10" t="s">
        <v>408</v>
      </c>
      <c r="I148" s="8">
        <f t="shared" si="36"/>
        <v>7.6700000000000008</v>
      </c>
      <c r="J148" s="9">
        <f t="shared" si="37"/>
        <v>6.7</v>
      </c>
      <c r="K148" s="11">
        <f t="shared" si="38"/>
        <v>8.7100000000000009</v>
      </c>
      <c r="L148" s="11"/>
      <c r="M148" s="8"/>
      <c r="N148" s="45">
        <f t="shared" si="33"/>
        <v>0</v>
      </c>
      <c r="O148" s="11">
        <f t="shared" ref="O148:O193" si="39">K148*L148</f>
        <v>0</v>
      </c>
    </row>
    <row r="149" spans="1:15" x14ac:dyDescent="0.35">
      <c r="A149" s="13" t="s">
        <v>402</v>
      </c>
      <c r="B149" s="34" t="s">
        <v>11</v>
      </c>
      <c r="C149" s="8" t="s">
        <v>409</v>
      </c>
      <c r="D149" s="8" t="s">
        <v>405</v>
      </c>
      <c r="E149" s="9">
        <v>5.8</v>
      </c>
      <c r="F149" s="9">
        <v>6</v>
      </c>
      <c r="G149" s="9">
        <f t="shared" si="35"/>
        <v>5.0999999999999996</v>
      </c>
      <c r="H149" s="10" t="s">
        <v>410</v>
      </c>
      <c r="I149" s="8">
        <f t="shared" si="36"/>
        <v>7.8000000000000007</v>
      </c>
      <c r="J149" s="9">
        <f t="shared" si="37"/>
        <v>6.8</v>
      </c>
      <c r="K149" s="11">
        <f t="shared" si="38"/>
        <v>8.84</v>
      </c>
      <c r="L149" s="11"/>
      <c r="M149" s="8"/>
      <c r="N149" s="45">
        <f t="shared" si="33"/>
        <v>0</v>
      </c>
      <c r="O149" s="11">
        <f t="shared" si="39"/>
        <v>0</v>
      </c>
    </row>
    <row r="150" spans="1:15" x14ac:dyDescent="0.35">
      <c r="A150" s="13" t="s">
        <v>402</v>
      </c>
      <c r="B150" s="34" t="s">
        <v>13</v>
      </c>
      <c r="C150" s="8" t="s">
        <v>411</v>
      </c>
      <c r="D150" s="8" t="s">
        <v>405</v>
      </c>
      <c r="E150" s="9">
        <v>6.9</v>
      </c>
      <c r="F150" s="9">
        <v>7.15</v>
      </c>
      <c r="G150" s="9">
        <f t="shared" si="35"/>
        <v>6.0775000000000006</v>
      </c>
      <c r="H150" s="10" t="s">
        <v>412</v>
      </c>
      <c r="I150" s="8">
        <f t="shared" si="36"/>
        <v>9.2949999999999999</v>
      </c>
      <c r="J150" s="9">
        <f t="shared" si="37"/>
        <v>7.9</v>
      </c>
      <c r="K150" s="11">
        <f t="shared" si="38"/>
        <v>10.270000000000001</v>
      </c>
      <c r="L150" s="11"/>
      <c r="M150" s="8"/>
      <c r="N150" s="45">
        <f t="shared" si="33"/>
        <v>0</v>
      </c>
      <c r="O150" s="11">
        <f t="shared" si="39"/>
        <v>0</v>
      </c>
    </row>
    <row r="151" spans="1:15" x14ac:dyDescent="0.35">
      <c r="A151" s="13" t="s">
        <v>402</v>
      </c>
      <c r="B151" s="34" t="s">
        <v>2</v>
      </c>
      <c r="C151" s="8" t="s">
        <v>413</v>
      </c>
      <c r="D151" s="8" t="s">
        <v>405</v>
      </c>
      <c r="E151" s="9">
        <v>7.75</v>
      </c>
      <c r="F151" s="9">
        <v>8</v>
      </c>
      <c r="G151" s="9">
        <f t="shared" si="35"/>
        <v>6.8</v>
      </c>
      <c r="H151" s="10" t="s">
        <v>414</v>
      </c>
      <c r="I151" s="8">
        <f t="shared" si="36"/>
        <v>10.4</v>
      </c>
      <c r="J151" s="9">
        <f t="shared" si="37"/>
        <v>8.75</v>
      </c>
      <c r="K151" s="11">
        <f t="shared" si="38"/>
        <v>11.375</v>
      </c>
      <c r="L151" s="11"/>
      <c r="M151" s="8"/>
      <c r="N151" s="45">
        <f t="shared" si="33"/>
        <v>0</v>
      </c>
      <c r="O151" s="11">
        <f t="shared" si="39"/>
        <v>0</v>
      </c>
    </row>
    <row r="152" spans="1:15" x14ac:dyDescent="0.35">
      <c r="A152" s="13" t="s">
        <v>402</v>
      </c>
      <c r="B152" s="34" t="s">
        <v>16</v>
      </c>
      <c r="C152" s="8" t="s">
        <v>415</v>
      </c>
      <c r="D152" s="8" t="s">
        <v>405</v>
      </c>
      <c r="E152" s="9">
        <v>8.0500000000000007</v>
      </c>
      <c r="F152" s="9">
        <v>8.35</v>
      </c>
      <c r="G152" s="9">
        <f t="shared" si="35"/>
        <v>7.0974999999999993</v>
      </c>
      <c r="H152" s="10" t="s">
        <v>416</v>
      </c>
      <c r="I152" s="8">
        <f t="shared" si="36"/>
        <v>10.855</v>
      </c>
      <c r="J152" s="9">
        <f t="shared" si="37"/>
        <v>9.0500000000000007</v>
      </c>
      <c r="K152" s="11">
        <f t="shared" si="38"/>
        <v>11.765000000000001</v>
      </c>
      <c r="L152" s="11"/>
      <c r="M152" s="8"/>
      <c r="N152" s="45">
        <f t="shared" si="33"/>
        <v>0</v>
      </c>
      <c r="O152" s="11">
        <f t="shared" si="39"/>
        <v>0</v>
      </c>
    </row>
    <row r="153" spans="1:15" x14ac:dyDescent="0.35">
      <c r="A153" s="13" t="s">
        <v>402</v>
      </c>
      <c r="B153" s="34" t="s">
        <v>18</v>
      </c>
      <c r="C153" s="8" t="s">
        <v>417</v>
      </c>
      <c r="D153" s="8" t="s">
        <v>405</v>
      </c>
      <c r="E153" s="9">
        <v>9.9499999999999993</v>
      </c>
      <c r="F153" s="9">
        <v>10.3</v>
      </c>
      <c r="G153" s="9">
        <f t="shared" si="35"/>
        <v>8.7550000000000008</v>
      </c>
      <c r="H153" s="10" t="s">
        <v>418</v>
      </c>
      <c r="I153" s="8">
        <f t="shared" si="36"/>
        <v>13.39</v>
      </c>
      <c r="J153" s="9">
        <f t="shared" si="37"/>
        <v>10.95</v>
      </c>
      <c r="K153" s="11">
        <f t="shared" si="38"/>
        <v>14.234999999999999</v>
      </c>
      <c r="L153" s="11"/>
      <c r="M153" s="8"/>
      <c r="N153" s="45">
        <f t="shared" si="33"/>
        <v>0</v>
      </c>
      <c r="O153" s="11">
        <f t="shared" si="39"/>
        <v>0</v>
      </c>
    </row>
    <row r="154" spans="1:15" x14ac:dyDescent="0.35">
      <c r="A154" s="13" t="s">
        <v>402</v>
      </c>
      <c r="B154" s="34" t="s">
        <v>5</v>
      </c>
      <c r="C154" s="8" t="s">
        <v>419</v>
      </c>
      <c r="D154" s="8" t="s">
        <v>405</v>
      </c>
      <c r="E154" s="9">
        <v>11.4</v>
      </c>
      <c r="F154" s="9">
        <v>11.8</v>
      </c>
      <c r="G154" s="9">
        <f t="shared" si="35"/>
        <v>10.030000000000001</v>
      </c>
      <c r="H154" s="10" t="s">
        <v>420</v>
      </c>
      <c r="I154" s="8">
        <f t="shared" si="36"/>
        <v>15.340000000000002</v>
      </c>
      <c r="J154" s="9">
        <f t="shared" si="37"/>
        <v>12.4</v>
      </c>
      <c r="K154" s="11">
        <f t="shared" si="38"/>
        <v>16.12</v>
      </c>
      <c r="L154" s="11"/>
      <c r="M154" s="8"/>
      <c r="N154" s="45">
        <f t="shared" si="33"/>
        <v>0</v>
      </c>
      <c r="O154" s="11">
        <f t="shared" si="39"/>
        <v>0</v>
      </c>
    </row>
    <row r="155" spans="1:15" x14ac:dyDescent="0.35">
      <c r="A155" s="13" t="s">
        <v>402</v>
      </c>
      <c r="B155" s="34" t="s">
        <v>34</v>
      </c>
      <c r="C155" s="8" t="s">
        <v>421</v>
      </c>
      <c r="D155" s="8" t="s">
        <v>405</v>
      </c>
      <c r="E155" s="9">
        <v>13.3</v>
      </c>
      <c r="F155" s="9">
        <v>13.75</v>
      </c>
      <c r="G155" s="9">
        <f t="shared" si="35"/>
        <v>11.6875</v>
      </c>
      <c r="H155" s="10" t="s">
        <v>422</v>
      </c>
      <c r="I155" s="8">
        <f t="shared" si="36"/>
        <v>17.875</v>
      </c>
      <c r="J155" s="9">
        <f t="shared" si="37"/>
        <v>14.3</v>
      </c>
      <c r="K155" s="11">
        <f t="shared" si="38"/>
        <v>18.59</v>
      </c>
      <c r="L155" s="11"/>
      <c r="M155" s="8"/>
      <c r="N155" s="45">
        <f t="shared" si="33"/>
        <v>0</v>
      </c>
      <c r="O155" s="11">
        <f t="shared" si="39"/>
        <v>0</v>
      </c>
    </row>
    <row r="156" spans="1:15" x14ac:dyDescent="0.35">
      <c r="A156" s="13" t="s">
        <v>402</v>
      </c>
      <c r="B156" s="34" t="s">
        <v>423</v>
      </c>
      <c r="C156" s="8" t="s">
        <v>424</v>
      </c>
      <c r="D156" s="8" t="s">
        <v>405</v>
      </c>
      <c r="E156" s="9">
        <v>16.3</v>
      </c>
      <c r="F156" s="9">
        <v>16.899999999999999</v>
      </c>
      <c r="G156" s="9">
        <f t="shared" si="35"/>
        <v>14.364999999999998</v>
      </c>
      <c r="H156" s="10" t="s">
        <v>425</v>
      </c>
      <c r="I156" s="8">
        <f t="shared" si="36"/>
        <v>21.97</v>
      </c>
      <c r="J156" s="9">
        <f t="shared" si="37"/>
        <v>17.3</v>
      </c>
      <c r="K156" s="11">
        <f t="shared" si="38"/>
        <v>22.490000000000002</v>
      </c>
      <c r="L156" s="11"/>
      <c r="M156" s="8"/>
      <c r="N156" s="45">
        <f t="shared" si="33"/>
        <v>0</v>
      </c>
      <c r="O156" s="11">
        <f t="shared" si="39"/>
        <v>0</v>
      </c>
    </row>
    <row r="157" spans="1:15" x14ac:dyDescent="0.35">
      <c r="A157" s="13" t="s">
        <v>426</v>
      </c>
      <c r="B157" s="34" t="s">
        <v>22</v>
      </c>
      <c r="C157" s="8" t="s">
        <v>427</v>
      </c>
      <c r="D157" s="8" t="s">
        <v>428</v>
      </c>
      <c r="E157" s="9">
        <v>12.7</v>
      </c>
      <c r="F157" s="9">
        <v>12.85</v>
      </c>
      <c r="G157" s="9">
        <f t="shared" si="35"/>
        <v>10.922499999999999</v>
      </c>
      <c r="H157" s="10" t="s">
        <v>429</v>
      </c>
      <c r="I157" s="8">
        <f t="shared" si="36"/>
        <v>16.705000000000002</v>
      </c>
      <c r="J157" s="9">
        <f t="shared" si="37"/>
        <v>13.7</v>
      </c>
      <c r="K157" s="11">
        <f t="shared" si="38"/>
        <v>17.809999999999999</v>
      </c>
      <c r="L157" s="11"/>
      <c r="M157" s="8"/>
      <c r="N157" s="45">
        <f t="shared" si="33"/>
        <v>0</v>
      </c>
      <c r="O157" s="11">
        <f t="shared" si="39"/>
        <v>0</v>
      </c>
    </row>
    <row r="158" spans="1:15" x14ac:dyDescent="0.35">
      <c r="A158" s="13" t="s">
        <v>430</v>
      </c>
      <c r="B158" s="34" t="s">
        <v>8</v>
      </c>
      <c r="C158" s="8" t="s">
        <v>431</v>
      </c>
      <c r="D158" s="8" t="s">
        <v>432</v>
      </c>
      <c r="E158" s="9">
        <v>6</v>
      </c>
      <c r="F158" s="9">
        <v>6.2</v>
      </c>
      <c r="G158" s="9">
        <f t="shared" si="35"/>
        <v>5.27</v>
      </c>
      <c r="H158" s="10" t="s">
        <v>433</v>
      </c>
      <c r="I158" s="8">
        <f t="shared" ref="I158:I193" si="40">F158*1.3</f>
        <v>8.06</v>
      </c>
      <c r="J158" s="9">
        <f t="shared" si="37"/>
        <v>7</v>
      </c>
      <c r="K158" s="11">
        <f t="shared" si="38"/>
        <v>9.1</v>
      </c>
      <c r="L158" s="11"/>
      <c r="M158" s="8"/>
      <c r="N158" s="45">
        <f t="shared" si="33"/>
        <v>0</v>
      </c>
      <c r="O158" s="11">
        <f t="shared" si="39"/>
        <v>0</v>
      </c>
    </row>
    <row r="159" spans="1:15" x14ac:dyDescent="0.35">
      <c r="A159" s="13" t="s">
        <v>430</v>
      </c>
      <c r="B159" s="34" t="s">
        <v>13</v>
      </c>
      <c r="C159" s="8" t="s">
        <v>434</v>
      </c>
      <c r="D159" s="8" t="s">
        <v>432</v>
      </c>
      <c r="E159" s="9">
        <v>6.7</v>
      </c>
      <c r="F159" s="9">
        <v>6.9</v>
      </c>
      <c r="G159" s="9">
        <f t="shared" si="35"/>
        <v>5.8650000000000002</v>
      </c>
      <c r="H159" s="10" t="s">
        <v>435</v>
      </c>
      <c r="I159" s="8">
        <f t="shared" si="40"/>
        <v>8.9700000000000006</v>
      </c>
      <c r="J159" s="9">
        <f t="shared" si="37"/>
        <v>7.7</v>
      </c>
      <c r="K159" s="11">
        <f t="shared" si="38"/>
        <v>10.01</v>
      </c>
      <c r="L159" s="11"/>
      <c r="M159" s="8"/>
      <c r="N159" s="45">
        <f t="shared" si="33"/>
        <v>0</v>
      </c>
      <c r="O159" s="11">
        <f t="shared" si="39"/>
        <v>0</v>
      </c>
    </row>
    <row r="160" spans="1:15" x14ac:dyDescent="0.35">
      <c r="A160" s="13" t="s">
        <v>430</v>
      </c>
      <c r="B160" s="34" t="s">
        <v>16</v>
      </c>
      <c r="C160" s="8" t="s">
        <v>436</v>
      </c>
      <c r="D160" s="8" t="s">
        <v>432</v>
      </c>
      <c r="E160" s="9">
        <v>7.1</v>
      </c>
      <c r="F160" s="9">
        <v>7.3</v>
      </c>
      <c r="G160" s="9">
        <f t="shared" si="35"/>
        <v>6.2050000000000001</v>
      </c>
      <c r="H160" s="10" t="s">
        <v>437</v>
      </c>
      <c r="I160" s="8">
        <f t="shared" si="40"/>
        <v>9.49</v>
      </c>
      <c r="J160" s="9">
        <f t="shared" si="37"/>
        <v>8.1</v>
      </c>
      <c r="K160" s="11">
        <f t="shared" si="38"/>
        <v>10.53</v>
      </c>
      <c r="L160" s="11"/>
      <c r="M160" s="8"/>
      <c r="N160" s="45">
        <f t="shared" si="33"/>
        <v>0</v>
      </c>
      <c r="O160" s="11">
        <f t="shared" si="39"/>
        <v>0</v>
      </c>
    </row>
    <row r="161" spans="1:15" x14ac:dyDescent="0.35">
      <c r="A161" s="13" t="s">
        <v>430</v>
      </c>
      <c r="B161" s="34" t="s">
        <v>5</v>
      </c>
      <c r="C161" s="8" t="s">
        <v>438</v>
      </c>
      <c r="D161" s="8" t="s">
        <v>432</v>
      </c>
      <c r="E161" s="9">
        <v>9.1</v>
      </c>
      <c r="F161" s="9">
        <v>9.4499999999999993</v>
      </c>
      <c r="G161" s="9">
        <f t="shared" si="35"/>
        <v>8.0324999999999989</v>
      </c>
      <c r="H161" s="10" t="s">
        <v>439</v>
      </c>
      <c r="I161" s="8">
        <f t="shared" si="40"/>
        <v>12.285</v>
      </c>
      <c r="J161" s="9">
        <f t="shared" si="37"/>
        <v>10.1</v>
      </c>
      <c r="K161" s="11">
        <f t="shared" si="38"/>
        <v>13.13</v>
      </c>
      <c r="L161" s="11"/>
      <c r="M161" s="8"/>
      <c r="N161" s="45">
        <f t="shared" si="33"/>
        <v>0</v>
      </c>
      <c r="O161" s="11">
        <f t="shared" si="39"/>
        <v>0</v>
      </c>
    </row>
    <row r="162" spans="1:15" x14ac:dyDescent="0.35">
      <c r="A162" s="13" t="s">
        <v>430</v>
      </c>
      <c r="B162" s="34" t="s">
        <v>34</v>
      </c>
      <c r="C162" s="8" t="s">
        <v>440</v>
      </c>
      <c r="D162" s="8" t="s">
        <v>432</v>
      </c>
      <c r="E162" s="9">
        <v>11.8</v>
      </c>
      <c r="F162" s="9">
        <v>12.25</v>
      </c>
      <c r="G162" s="9">
        <f t="shared" si="35"/>
        <v>10.4125</v>
      </c>
      <c r="H162" s="10" t="s">
        <v>441</v>
      </c>
      <c r="I162" s="8">
        <f t="shared" si="40"/>
        <v>15.925000000000001</v>
      </c>
      <c r="J162" s="9">
        <f t="shared" si="37"/>
        <v>12.8</v>
      </c>
      <c r="K162" s="11">
        <f t="shared" si="38"/>
        <v>16.64</v>
      </c>
      <c r="L162" s="11"/>
      <c r="M162" s="8"/>
      <c r="N162" s="45">
        <f t="shared" si="33"/>
        <v>0</v>
      </c>
      <c r="O162" s="11">
        <f t="shared" si="39"/>
        <v>0</v>
      </c>
    </row>
    <row r="163" spans="1:15" x14ac:dyDescent="0.35">
      <c r="A163" s="13" t="s">
        <v>430</v>
      </c>
      <c r="B163" s="34" t="s">
        <v>423</v>
      </c>
      <c r="C163" s="8" t="s">
        <v>442</v>
      </c>
      <c r="D163" s="8" t="s">
        <v>432</v>
      </c>
      <c r="E163" s="9">
        <v>15.3</v>
      </c>
      <c r="F163" s="9">
        <v>15.9</v>
      </c>
      <c r="G163" s="9">
        <f t="shared" si="35"/>
        <v>13.515000000000001</v>
      </c>
      <c r="H163" s="10" t="s">
        <v>443</v>
      </c>
      <c r="I163" s="8">
        <f t="shared" si="40"/>
        <v>20.67</v>
      </c>
      <c r="J163" s="9">
        <f t="shared" si="37"/>
        <v>16.3</v>
      </c>
      <c r="K163" s="11">
        <f t="shared" si="38"/>
        <v>21.19</v>
      </c>
      <c r="L163" s="11"/>
      <c r="M163" s="8"/>
      <c r="N163" s="45">
        <f t="shared" si="33"/>
        <v>0</v>
      </c>
      <c r="O163" s="11">
        <f t="shared" si="39"/>
        <v>0</v>
      </c>
    </row>
    <row r="164" spans="1:15" x14ac:dyDescent="0.35">
      <c r="A164" s="13" t="s">
        <v>444</v>
      </c>
      <c r="B164" s="34" t="s">
        <v>37</v>
      </c>
      <c r="C164" s="8" t="s">
        <v>445</v>
      </c>
      <c r="D164" s="8" t="s">
        <v>446</v>
      </c>
      <c r="E164" s="9">
        <v>28</v>
      </c>
      <c r="F164" s="9">
        <v>29</v>
      </c>
      <c r="G164" s="9">
        <f t="shared" si="35"/>
        <v>24.65</v>
      </c>
      <c r="H164" s="10" t="s">
        <v>447</v>
      </c>
      <c r="I164" s="8">
        <f t="shared" si="40"/>
        <v>37.700000000000003</v>
      </c>
      <c r="J164" s="9">
        <f t="shared" si="37"/>
        <v>29</v>
      </c>
      <c r="K164" s="11">
        <f t="shared" si="38"/>
        <v>37.700000000000003</v>
      </c>
      <c r="L164" s="11"/>
      <c r="M164" s="8"/>
      <c r="N164" s="45">
        <f t="shared" si="33"/>
        <v>0</v>
      </c>
      <c r="O164" s="11">
        <f t="shared" si="39"/>
        <v>0</v>
      </c>
    </row>
    <row r="165" spans="1:15" x14ac:dyDescent="0.35">
      <c r="A165" s="13" t="s">
        <v>448</v>
      </c>
      <c r="B165" s="34" t="s">
        <v>37</v>
      </c>
      <c r="C165" s="8" t="s">
        <v>449</v>
      </c>
      <c r="D165" s="8" t="s">
        <v>450</v>
      </c>
      <c r="E165" s="9">
        <v>2.75</v>
      </c>
      <c r="F165" s="9">
        <v>2.9</v>
      </c>
      <c r="G165" s="9">
        <f t="shared" si="35"/>
        <v>2.4649999999999999</v>
      </c>
      <c r="H165" s="10" t="s">
        <v>451</v>
      </c>
      <c r="I165" s="8">
        <f t="shared" si="40"/>
        <v>3.77</v>
      </c>
      <c r="J165" s="9">
        <f t="shared" si="37"/>
        <v>3.75</v>
      </c>
      <c r="K165" s="11">
        <f t="shared" si="38"/>
        <v>4.875</v>
      </c>
      <c r="L165" s="11"/>
      <c r="M165" s="8"/>
      <c r="N165" s="45">
        <f t="shared" si="33"/>
        <v>0</v>
      </c>
      <c r="O165" s="11">
        <f t="shared" si="39"/>
        <v>0</v>
      </c>
    </row>
    <row r="166" spans="1:15" x14ac:dyDescent="0.35">
      <c r="A166" s="13" t="s">
        <v>452</v>
      </c>
      <c r="B166" s="34" t="s">
        <v>37</v>
      </c>
      <c r="C166" s="8" t="s">
        <v>453</v>
      </c>
      <c r="D166" s="8" t="s">
        <v>454</v>
      </c>
      <c r="E166" s="9">
        <v>6.45</v>
      </c>
      <c r="F166" s="9">
        <v>6.65</v>
      </c>
      <c r="G166" s="9">
        <f t="shared" si="35"/>
        <v>5.6524999999999999</v>
      </c>
      <c r="H166" s="10" t="s">
        <v>455</v>
      </c>
      <c r="I166" s="8">
        <f t="shared" si="40"/>
        <v>8.6450000000000014</v>
      </c>
      <c r="J166" s="9">
        <f t="shared" si="37"/>
        <v>7.45</v>
      </c>
      <c r="K166" s="11">
        <f t="shared" si="38"/>
        <v>9.6850000000000005</v>
      </c>
      <c r="L166" s="11"/>
      <c r="M166" s="8"/>
      <c r="N166" s="45">
        <f t="shared" si="33"/>
        <v>0</v>
      </c>
      <c r="O166" s="11">
        <f t="shared" si="39"/>
        <v>0</v>
      </c>
    </row>
    <row r="167" spans="1:15" x14ac:dyDescent="0.35">
      <c r="A167" s="13" t="s">
        <v>456</v>
      </c>
      <c r="B167" s="34" t="s">
        <v>37</v>
      </c>
      <c r="C167" s="8" t="s">
        <v>457</v>
      </c>
      <c r="D167" s="8" t="s">
        <v>458</v>
      </c>
      <c r="E167" s="9">
        <v>4.7</v>
      </c>
      <c r="F167" s="9">
        <v>4.8499999999999996</v>
      </c>
      <c r="G167" s="9">
        <f t="shared" si="35"/>
        <v>4.1224999999999996</v>
      </c>
      <c r="H167" s="10" t="s">
        <v>459</v>
      </c>
      <c r="I167" s="8">
        <f t="shared" si="40"/>
        <v>6.3049999999999997</v>
      </c>
      <c r="J167" s="9">
        <f t="shared" si="37"/>
        <v>5.7</v>
      </c>
      <c r="K167" s="11">
        <f t="shared" si="38"/>
        <v>7.41</v>
      </c>
      <c r="L167" s="11"/>
      <c r="M167" s="8"/>
      <c r="N167" s="45">
        <f t="shared" si="33"/>
        <v>0</v>
      </c>
      <c r="O167" s="11">
        <f t="shared" si="39"/>
        <v>0</v>
      </c>
    </row>
    <row r="168" spans="1:15" x14ac:dyDescent="0.35">
      <c r="A168" s="13" t="s">
        <v>56</v>
      </c>
      <c r="B168" s="34" t="s">
        <v>37</v>
      </c>
      <c r="C168" s="8" t="s">
        <v>460</v>
      </c>
      <c r="D168" s="40" t="s">
        <v>461</v>
      </c>
      <c r="E168" s="9">
        <v>13.4</v>
      </c>
      <c r="F168" s="9">
        <v>13.85</v>
      </c>
      <c r="G168" s="9">
        <f t="shared" si="35"/>
        <v>11.772499999999999</v>
      </c>
      <c r="H168" s="10" t="s">
        <v>462</v>
      </c>
      <c r="I168" s="8">
        <f t="shared" si="40"/>
        <v>18.004999999999999</v>
      </c>
      <c r="J168" s="9">
        <f t="shared" si="37"/>
        <v>14.4</v>
      </c>
      <c r="K168" s="11">
        <f t="shared" si="38"/>
        <v>18.720000000000002</v>
      </c>
      <c r="L168" s="11"/>
      <c r="M168" s="8"/>
      <c r="N168" s="45">
        <f t="shared" si="33"/>
        <v>0</v>
      </c>
      <c r="O168" s="11">
        <f t="shared" si="39"/>
        <v>0</v>
      </c>
    </row>
    <row r="169" spans="1:15" x14ac:dyDescent="0.35">
      <c r="A169" s="13" t="s">
        <v>463</v>
      </c>
      <c r="B169" s="34" t="s">
        <v>37</v>
      </c>
      <c r="C169" s="8" t="s">
        <v>464</v>
      </c>
      <c r="D169" s="8" t="s">
        <v>465</v>
      </c>
      <c r="E169" s="9">
        <v>9.9499999999999993</v>
      </c>
      <c r="F169" s="9">
        <v>10.3</v>
      </c>
      <c r="G169" s="9">
        <f t="shared" si="35"/>
        <v>8.7550000000000008</v>
      </c>
      <c r="H169" s="10" t="s">
        <v>466</v>
      </c>
      <c r="I169" s="8">
        <f t="shared" si="40"/>
        <v>13.39</v>
      </c>
      <c r="J169" s="9">
        <f t="shared" si="37"/>
        <v>10.95</v>
      </c>
      <c r="K169" s="11">
        <f t="shared" si="38"/>
        <v>14.234999999999999</v>
      </c>
      <c r="L169" s="11"/>
      <c r="M169" s="8"/>
      <c r="N169" s="45">
        <f t="shared" si="33"/>
        <v>0</v>
      </c>
      <c r="O169" s="11">
        <f t="shared" si="39"/>
        <v>0</v>
      </c>
    </row>
    <row r="170" spans="1:15" x14ac:dyDescent="0.35">
      <c r="A170" s="13" t="s">
        <v>467</v>
      </c>
      <c r="B170" s="34" t="s">
        <v>37</v>
      </c>
      <c r="C170" s="8" t="s">
        <v>468</v>
      </c>
      <c r="D170" s="8" t="s">
        <v>469</v>
      </c>
      <c r="E170" s="9">
        <v>6.65</v>
      </c>
      <c r="F170" s="9">
        <v>6.95</v>
      </c>
      <c r="G170" s="9">
        <f t="shared" si="35"/>
        <v>5.9074999999999998</v>
      </c>
      <c r="H170" s="10" t="s">
        <v>470</v>
      </c>
      <c r="I170" s="8">
        <f t="shared" si="40"/>
        <v>9.0350000000000001</v>
      </c>
      <c r="J170" s="9">
        <f t="shared" si="37"/>
        <v>7.65</v>
      </c>
      <c r="K170" s="11">
        <f t="shared" si="38"/>
        <v>9.9450000000000003</v>
      </c>
      <c r="L170" s="11"/>
      <c r="M170" s="8"/>
      <c r="N170" s="45">
        <f t="shared" si="33"/>
        <v>0</v>
      </c>
      <c r="O170" s="11">
        <f t="shared" si="39"/>
        <v>0</v>
      </c>
    </row>
    <row r="171" spans="1:15" x14ac:dyDescent="0.35">
      <c r="A171" s="13" t="s">
        <v>471</v>
      </c>
      <c r="B171" s="34" t="s">
        <v>37</v>
      </c>
      <c r="C171" s="8" t="s">
        <v>472</v>
      </c>
      <c r="D171" s="8" t="s">
        <v>405</v>
      </c>
      <c r="E171" s="9">
        <v>5.35</v>
      </c>
      <c r="F171" s="9">
        <v>5.55</v>
      </c>
      <c r="G171" s="9">
        <f t="shared" si="35"/>
        <v>4.7174999999999994</v>
      </c>
      <c r="H171" s="10" t="s">
        <v>473</v>
      </c>
      <c r="I171" s="8">
        <f t="shared" si="40"/>
        <v>7.2149999999999999</v>
      </c>
      <c r="J171" s="9">
        <f t="shared" si="37"/>
        <v>6.35</v>
      </c>
      <c r="K171" s="11">
        <f t="shared" si="38"/>
        <v>8.254999999999999</v>
      </c>
      <c r="L171" s="11"/>
      <c r="M171" s="8"/>
      <c r="N171" s="45">
        <f t="shared" si="33"/>
        <v>0</v>
      </c>
      <c r="O171" s="11">
        <f t="shared" si="39"/>
        <v>0</v>
      </c>
    </row>
    <row r="172" spans="1:15" x14ac:dyDescent="0.35">
      <c r="A172" s="13" t="s">
        <v>474</v>
      </c>
      <c r="B172" s="34" t="s">
        <v>8</v>
      </c>
      <c r="C172" s="8" t="s">
        <v>475</v>
      </c>
      <c r="D172" s="8" t="s">
        <v>476</v>
      </c>
      <c r="E172" s="9">
        <v>3.35</v>
      </c>
      <c r="F172" s="9">
        <v>3.5</v>
      </c>
      <c r="G172" s="9">
        <f t="shared" si="35"/>
        <v>2.9750000000000001</v>
      </c>
      <c r="H172" s="10" t="s">
        <v>477</v>
      </c>
      <c r="I172" s="8">
        <f t="shared" si="40"/>
        <v>4.55</v>
      </c>
      <c r="J172" s="9">
        <f t="shared" si="37"/>
        <v>4.3499999999999996</v>
      </c>
      <c r="K172" s="11">
        <f t="shared" si="38"/>
        <v>5.6549999999999994</v>
      </c>
      <c r="L172" s="11"/>
      <c r="M172" s="8"/>
      <c r="N172" s="45">
        <f t="shared" si="33"/>
        <v>0</v>
      </c>
      <c r="O172" s="11">
        <f t="shared" si="39"/>
        <v>0</v>
      </c>
    </row>
    <row r="173" spans="1:15" x14ac:dyDescent="0.35">
      <c r="A173" s="13" t="s">
        <v>474</v>
      </c>
      <c r="B173" s="34" t="s">
        <v>13</v>
      </c>
      <c r="C173" s="8" t="s">
        <v>478</v>
      </c>
      <c r="D173" s="8" t="s">
        <v>476</v>
      </c>
      <c r="E173" s="9">
        <v>4</v>
      </c>
      <c r="F173" s="9">
        <v>4.2</v>
      </c>
      <c r="G173" s="9">
        <f t="shared" si="35"/>
        <v>3.57</v>
      </c>
      <c r="H173" s="10" t="s">
        <v>479</v>
      </c>
      <c r="I173" s="8">
        <f t="shared" si="40"/>
        <v>5.4600000000000009</v>
      </c>
      <c r="J173" s="9">
        <f t="shared" si="37"/>
        <v>5</v>
      </c>
      <c r="K173" s="11">
        <f t="shared" si="38"/>
        <v>6.5</v>
      </c>
      <c r="L173" s="11"/>
      <c r="M173" s="8"/>
      <c r="N173" s="45">
        <f t="shared" si="33"/>
        <v>0</v>
      </c>
      <c r="O173" s="11">
        <f t="shared" si="39"/>
        <v>0</v>
      </c>
    </row>
    <row r="174" spans="1:15" x14ac:dyDescent="0.35">
      <c r="A174" s="13" t="s">
        <v>480</v>
      </c>
      <c r="B174" s="34" t="s">
        <v>8</v>
      </c>
      <c r="C174" s="8">
        <v>437304</v>
      </c>
      <c r="D174" s="8" t="s">
        <v>481</v>
      </c>
      <c r="E174" s="9">
        <v>3.35</v>
      </c>
      <c r="F174" s="9">
        <v>3.5</v>
      </c>
      <c r="G174" s="9">
        <f t="shared" si="35"/>
        <v>2.9750000000000001</v>
      </c>
      <c r="H174" s="10" t="s">
        <v>482</v>
      </c>
      <c r="I174" s="8">
        <f t="shared" si="40"/>
        <v>4.55</v>
      </c>
      <c r="J174" s="9">
        <f t="shared" si="37"/>
        <v>4.3499999999999996</v>
      </c>
      <c r="K174" s="11">
        <f t="shared" si="38"/>
        <v>5.6549999999999994</v>
      </c>
      <c r="L174" s="11"/>
      <c r="M174" s="8"/>
      <c r="N174" s="45">
        <f t="shared" si="33"/>
        <v>0</v>
      </c>
      <c r="O174" s="11">
        <f t="shared" si="39"/>
        <v>0</v>
      </c>
    </row>
    <row r="175" spans="1:15" x14ac:dyDescent="0.35">
      <c r="A175" s="13" t="s">
        <v>480</v>
      </c>
      <c r="B175" s="34" t="s">
        <v>13</v>
      </c>
      <c r="C175" s="8" t="s">
        <v>483</v>
      </c>
      <c r="D175" s="8" t="s">
        <v>481</v>
      </c>
      <c r="E175" s="9">
        <v>4</v>
      </c>
      <c r="F175" s="9">
        <v>4.2</v>
      </c>
      <c r="G175" s="9">
        <f t="shared" si="35"/>
        <v>3.57</v>
      </c>
      <c r="H175" s="10" t="s">
        <v>484</v>
      </c>
      <c r="I175" s="8">
        <f t="shared" si="40"/>
        <v>5.4600000000000009</v>
      </c>
      <c r="J175" s="9">
        <f t="shared" si="37"/>
        <v>5</v>
      </c>
      <c r="K175" s="11">
        <f t="shared" si="38"/>
        <v>6.5</v>
      </c>
      <c r="L175" s="11"/>
      <c r="M175" s="8"/>
      <c r="N175" s="45">
        <f t="shared" si="33"/>
        <v>0</v>
      </c>
      <c r="O175" s="11">
        <f t="shared" si="39"/>
        <v>0</v>
      </c>
    </row>
    <row r="176" spans="1:15" x14ac:dyDescent="0.35">
      <c r="A176" s="13" t="s">
        <v>485</v>
      </c>
      <c r="B176" s="34" t="s">
        <v>37</v>
      </c>
      <c r="C176" s="8" t="s">
        <v>486</v>
      </c>
      <c r="D176" s="8" t="s">
        <v>487</v>
      </c>
      <c r="E176" s="9">
        <v>4.8499999999999996</v>
      </c>
      <c r="F176" s="9">
        <v>5.0999999999999996</v>
      </c>
      <c r="G176" s="9">
        <f t="shared" si="35"/>
        <v>4.335</v>
      </c>
      <c r="H176" s="10" t="s">
        <v>488</v>
      </c>
      <c r="I176" s="8">
        <f t="shared" si="40"/>
        <v>6.63</v>
      </c>
      <c r="J176" s="9">
        <f t="shared" si="37"/>
        <v>5.85</v>
      </c>
      <c r="K176" s="11">
        <f t="shared" si="38"/>
        <v>7.6049999999999995</v>
      </c>
      <c r="L176" s="11"/>
      <c r="M176" s="8"/>
      <c r="N176" s="45">
        <f t="shared" si="33"/>
        <v>0</v>
      </c>
      <c r="O176" s="11">
        <f t="shared" si="39"/>
        <v>0</v>
      </c>
    </row>
    <row r="177" spans="1:15" x14ac:dyDescent="0.35">
      <c r="A177" s="13" t="s">
        <v>489</v>
      </c>
      <c r="B177" s="34" t="s">
        <v>37</v>
      </c>
      <c r="C177" s="8" t="s">
        <v>490</v>
      </c>
      <c r="D177" s="8" t="s">
        <v>491</v>
      </c>
      <c r="E177" s="9">
        <v>14.5</v>
      </c>
      <c r="F177" s="9">
        <v>14.95</v>
      </c>
      <c r="G177" s="9">
        <f t="shared" si="35"/>
        <v>12.7075</v>
      </c>
      <c r="H177" s="10" t="s">
        <v>492</v>
      </c>
      <c r="I177" s="8">
        <f t="shared" si="40"/>
        <v>19.434999999999999</v>
      </c>
      <c r="J177" s="9">
        <f t="shared" si="37"/>
        <v>15.5</v>
      </c>
      <c r="K177" s="11">
        <f t="shared" si="38"/>
        <v>20.150000000000002</v>
      </c>
      <c r="L177" s="11"/>
      <c r="M177" s="8"/>
      <c r="N177" s="45">
        <f t="shared" si="33"/>
        <v>0</v>
      </c>
      <c r="O177" s="11">
        <f t="shared" si="39"/>
        <v>0</v>
      </c>
    </row>
    <row r="178" spans="1:15" x14ac:dyDescent="0.35">
      <c r="A178" s="13" t="s">
        <v>493</v>
      </c>
      <c r="B178" s="34" t="s">
        <v>37</v>
      </c>
      <c r="C178" s="8" t="s">
        <v>494</v>
      </c>
      <c r="D178" s="8" t="s">
        <v>495</v>
      </c>
      <c r="E178" s="9">
        <v>5.75</v>
      </c>
      <c r="F178" s="9">
        <v>5.95</v>
      </c>
      <c r="G178" s="9">
        <f t="shared" si="35"/>
        <v>5.0575000000000001</v>
      </c>
      <c r="H178" s="10" t="s">
        <v>496</v>
      </c>
      <c r="I178" s="8">
        <f t="shared" si="40"/>
        <v>7.7350000000000003</v>
      </c>
      <c r="J178" s="9">
        <f t="shared" si="37"/>
        <v>6.75</v>
      </c>
      <c r="K178" s="11">
        <f t="shared" si="38"/>
        <v>8.7750000000000004</v>
      </c>
      <c r="L178" s="11"/>
      <c r="M178" s="8"/>
      <c r="N178" s="45">
        <f t="shared" si="33"/>
        <v>0</v>
      </c>
      <c r="O178" s="11">
        <f t="shared" si="39"/>
        <v>0</v>
      </c>
    </row>
    <row r="179" spans="1:15" x14ac:dyDescent="0.35">
      <c r="A179" s="13" t="s">
        <v>497</v>
      </c>
      <c r="B179" s="34" t="s">
        <v>37</v>
      </c>
      <c r="C179" s="8" t="s">
        <v>498</v>
      </c>
      <c r="D179" s="8" t="s">
        <v>499</v>
      </c>
      <c r="E179" s="9">
        <v>4.4000000000000004</v>
      </c>
      <c r="F179" s="9">
        <v>4.55</v>
      </c>
      <c r="G179" s="9">
        <f t="shared" si="35"/>
        <v>3.8674999999999997</v>
      </c>
      <c r="H179" s="10" t="s">
        <v>500</v>
      </c>
      <c r="I179" s="8">
        <f t="shared" si="40"/>
        <v>5.915</v>
      </c>
      <c r="J179" s="9">
        <f t="shared" si="37"/>
        <v>5.4</v>
      </c>
      <c r="K179" s="11">
        <f t="shared" si="38"/>
        <v>7.0200000000000005</v>
      </c>
      <c r="L179" s="11"/>
      <c r="M179" s="8"/>
      <c r="N179" s="45">
        <f t="shared" si="33"/>
        <v>0</v>
      </c>
      <c r="O179" s="11">
        <f t="shared" si="39"/>
        <v>0</v>
      </c>
    </row>
    <row r="180" spans="1:15" x14ac:dyDescent="0.35">
      <c r="A180" s="13" t="s">
        <v>501</v>
      </c>
      <c r="B180" s="34" t="s">
        <v>502</v>
      </c>
      <c r="C180" s="8" t="s">
        <v>503</v>
      </c>
      <c r="D180" s="8" t="s">
        <v>504</v>
      </c>
      <c r="E180" s="9">
        <v>2.5</v>
      </c>
      <c r="F180" s="9">
        <v>2.85</v>
      </c>
      <c r="G180" s="9">
        <f t="shared" si="35"/>
        <v>2.4224999999999999</v>
      </c>
      <c r="H180" s="10" t="s">
        <v>505</v>
      </c>
      <c r="I180" s="8">
        <f t="shared" si="40"/>
        <v>3.7050000000000001</v>
      </c>
      <c r="J180" s="9">
        <f t="shared" si="37"/>
        <v>3.5</v>
      </c>
      <c r="K180" s="11">
        <f t="shared" si="38"/>
        <v>4.55</v>
      </c>
      <c r="L180" s="11"/>
      <c r="M180" s="8"/>
      <c r="N180" s="45">
        <f t="shared" si="33"/>
        <v>0</v>
      </c>
      <c r="O180" s="11">
        <f t="shared" si="39"/>
        <v>0</v>
      </c>
    </row>
    <row r="181" spans="1:15" x14ac:dyDescent="0.35">
      <c r="A181" s="13" t="s">
        <v>501</v>
      </c>
      <c r="B181" s="34" t="s">
        <v>8</v>
      </c>
      <c r="C181" s="8" t="s">
        <v>506</v>
      </c>
      <c r="D181" s="8" t="s">
        <v>504</v>
      </c>
      <c r="E181" s="9">
        <v>3.55</v>
      </c>
      <c r="F181" s="9">
        <v>3.95</v>
      </c>
      <c r="G181" s="9">
        <f t="shared" si="35"/>
        <v>3.3574999999999999</v>
      </c>
      <c r="H181" s="10" t="s">
        <v>507</v>
      </c>
      <c r="I181" s="8">
        <f t="shared" si="40"/>
        <v>5.1350000000000007</v>
      </c>
      <c r="J181" s="9">
        <f t="shared" si="37"/>
        <v>4.55</v>
      </c>
      <c r="K181" s="11">
        <f t="shared" si="38"/>
        <v>5.915</v>
      </c>
      <c r="L181" s="11"/>
      <c r="M181" s="8"/>
      <c r="N181" s="45">
        <f t="shared" si="33"/>
        <v>0</v>
      </c>
      <c r="O181" s="11">
        <f t="shared" si="39"/>
        <v>0</v>
      </c>
    </row>
    <row r="182" spans="1:15" x14ac:dyDescent="0.35">
      <c r="A182" s="13" t="s">
        <v>508</v>
      </c>
      <c r="B182" s="34" t="s">
        <v>37</v>
      </c>
      <c r="C182" s="8" t="s">
        <v>509</v>
      </c>
      <c r="D182" s="40" t="s">
        <v>510</v>
      </c>
      <c r="E182" s="9">
        <v>14.5</v>
      </c>
      <c r="F182" s="9">
        <v>14.95</v>
      </c>
      <c r="G182" s="9">
        <f t="shared" si="35"/>
        <v>12.7075</v>
      </c>
      <c r="H182" s="10" t="s">
        <v>511</v>
      </c>
      <c r="I182" s="8">
        <f t="shared" si="40"/>
        <v>19.434999999999999</v>
      </c>
      <c r="J182" s="9">
        <f t="shared" si="37"/>
        <v>15.5</v>
      </c>
      <c r="K182" s="11">
        <f t="shared" si="38"/>
        <v>20.150000000000002</v>
      </c>
      <c r="L182" s="11"/>
      <c r="M182" s="8"/>
      <c r="N182" s="45">
        <f t="shared" si="33"/>
        <v>0</v>
      </c>
      <c r="O182" s="11">
        <f t="shared" si="39"/>
        <v>0</v>
      </c>
    </row>
    <row r="183" spans="1:15" x14ac:dyDescent="0.35">
      <c r="A183" s="13" t="s">
        <v>512</v>
      </c>
      <c r="B183" s="34" t="s">
        <v>37</v>
      </c>
      <c r="C183" s="8" t="s">
        <v>513</v>
      </c>
      <c r="D183" s="8" t="s">
        <v>514</v>
      </c>
      <c r="E183" s="9">
        <v>5.3</v>
      </c>
      <c r="F183" s="9">
        <v>5.5</v>
      </c>
      <c r="G183" s="9">
        <f t="shared" si="35"/>
        <v>4.6749999999999998</v>
      </c>
      <c r="H183" s="10" t="s">
        <v>515</v>
      </c>
      <c r="I183" s="8">
        <f t="shared" si="40"/>
        <v>7.15</v>
      </c>
      <c r="J183" s="9">
        <f t="shared" si="37"/>
        <v>6.3</v>
      </c>
      <c r="K183" s="11">
        <f t="shared" si="38"/>
        <v>8.19</v>
      </c>
      <c r="L183" s="11"/>
      <c r="M183" s="8"/>
      <c r="N183" s="45">
        <f t="shared" si="33"/>
        <v>0</v>
      </c>
      <c r="O183" s="11">
        <f t="shared" si="39"/>
        <v>0</v>
      </c>
    </row>
    <row r="184" spans="1:15" x14ac:dyDescent="0.35">
      <c r="A184" s="13" t="s">
        <v>516</v>
      </c>
      <c r="B184" s="34" t="s">
        <v>37</v>
      </c>
      <c r="C184" s="8" t="s">
        <v>517</v>
      </c>
      <c r="D184" s="8" t="s">
        <v>518</v>
      </c>
      <c r="E184" s="9">
        <v>5.45</v>
      </c>
      <c r="F184" s="9">
        <v>5.65</v>
      </c>
      <c r="G184" s="9">
        <f t="shared" si="35"/>
        <v>4.8025000000000002</v>
      </c>
      <c r="H184" s="10" t="s">
        <v>519</v>
      </c>
      <c r="I184" s="8">
        <f t="shared" si="40"/>
        <v>7.3450000000000006</v>
      </c>
      <c r="J184" s="9">
        <f t="shared" si="37"/>
        <v>6.45</v>
      </c>
      <c r="K184" s="11">
        <f t="shared" si="38"/>
        <v>8.3849999999999998</v>
      </c>
      <c r="L184" s="11"/>
      <c r="M184" s="8"/>
      <c r="N184" s="45">
        <f t="shared" si="33"/>
        <v>0</v>
      </c>
      <c r="O184" s="11">
        <f t="shared" si="39"/>
        <v>0</v>
      </c>
    </row>
    <row r="185" spans="1:15" x14ac:dyDescent="0.35">
      <c r="A185" s="13" t="s">
        <v>520</v>
      </c>
      <c r="B185" s="34" t="s">
        <v>37</v>
      </c>
      <c r="C185" s="8" t="s">
        <v>521</v>
      </c>
      <c r="D185" s="8" t="s">
        <v>522</v>
      </c>
      <c r="E185" s="9">
        <v>5.35</v>
      </c>
      <c r="F185" s="9">
        <v>5.55</v>
      </c>
      <c r="G185" s="9">
        <f t="shared" si="35"/>
        <v>4.7174999999999994</v>
      </c>
      <c r="H185" s="10" t="s">
        <v>523</v>
      </c>
      <c r="I185" s="8">
        <f t="shared" si="40"/>
        <v>7.2149999999999999</v>
      </c>
      <c r="J185" s="9">
        <f t="shared" si="37"/>
        <v>6.35</v>
      </c>
      <c r="K185" s="11">
        <f t="shared" si="38"/>
        <v>8.254999999999999</v>
      </c>
      <c r="L185" s="11"/>
      <c r="M185" s="8"/>
      <c r="N185" s="45">
        <f t="shared" si="33"/>
        <v>0</v>
      </c>
      <c r="O185" s="11">
        <f t="shared" si="39"/>
        <v>0</v>
      </c>
    </row>
    <row r="186" spans="1:15" x14ac:dyDescent="0.35">
      <c r="A186" s="57">
        <v>47630</v>
      </c>
      <c r="B186" s="36" t="s">
        <v>61</v>
      </c>
      <c r="C186" s="18"/>
      <c r="D186" s="18" t="s">
        <v>524</v>
      </c>
      <c r="E186" s="18"/>
      <c r="F186" s="19">
        <v>3.5</v>
      </c>
      <c r="G186" s="19">
        <f t="shared" si="35"/>
        <v>2.9750000000000001</v>
      </c>
      <c r="H186" s="20">
        <v>4017505998790</v>
      </c>
      <c r="I186" s="18">
        <f t="shared" si="40"/>
        <v>4.55</v>
      </c>
      <c r="J186" s="19"/>
      <c r="K186" s="21">
        <f>I186*1.3</f>
        <v>5.915</v>
      </c>
      <c r="L186" s="21"/>
      <c r="M186" s="8"/>
      <c r="N186" s="45">
        <f t="shared" si="33"/>
        <v>0</v>
      </c>
      <c r="O186" s="11">
        <f t="shared" si="39"/>
        <v>0</v>
      </c>
    </row>
    <row r="187" spans="1:15" x14ac:dyDescent="0.35">
      <c r="A187" s="13" t="s">
        <v>525</v>
      </c>
      <c r="B187" s="34" t="s">
        <v>37</v>
      </c>
      <c r="C187" s="8" t="s">
        <v>526</v>
      </c>
      <c r="D187" s="8" t="s">
        <v>527</v>
      </c>
      <c r="E187" s="9">
        <v>7.75</v>
      </c>
      <c r="F187" s="9">
        <v>7.95</v>
      </c>
      <c r="G187" s="9">
        <f t="shared" si="35"/>
        <v>6.7575000000000003</v>
      </c>
      <c r="H187" s="10" t="s">
        <v>528</v>
      </c>
      <c r="I187" s="8">
        <f t="shared" si="40"/>
        <v>10.335000000000001</v>
      </c>
      <c r="J187" s="9">
        <f t="shared" ref="J187:J193" si="41">E187+1</f>
        <v>8.75</v>
      </c>
      <c r="K187" s="11">
        <f t="shared" si="38"/>
        <v>11.375</v>
      </c>
      <c r="L187" s="11"/>
      <c r="M187" s="8"/>
      <c r="N187" s="45">
        <f t="shared" si="33"/>
        <v>0</v>
      </c>
      <c r="O187" s="11">
        <f t="shared" si="39"/>
        <v>0</v>
      </c>
    </row>
    <row r="188" spans="1:15" x14ac:dyDescent="0.35">
      <c r="A188" s="13" t="s">
        <v>529</v>
      </c>
      <c r="B188" s="34" t="s">
        <v>37</v>
      </c>
      <c r="C188" s="8" t="s">
        <v>530</v>
      </c>
      <c r="D188" s="40" t="s">
        <v>531</v>
      </c>
      <c r="E188" s="9">
        <v>7.75</v>
      </c>
      <c r="F188" s="9">
        <v>7.95</v>
      </c>
      <c r="G188" s="9">
        <f t="shared" si="35"/>
        <v>6.7575000000000003</v>
      </c>
      <c r="H188" s="10" t="s">
        <v>532</v>
      </c>
      <c r="I188" s="8">
        <f t="shared" si="40"/>
        <v>10.335000000000001</v>
      </c>
      <c r="J188" s="9">
        <f t="shared" si="41"/>
        <v>8.75</v>
      </c>
      <c r="K188" s="11">
        <f t="shared" si="38"/>
        <v>11.375</v>
      </c>
      <c r="L188" s="11"/>
      <c r="M188" s="8"/>
      <c r="N188" s="45">
        <f t="shared" si="33"/>
        <v>0</v>
      </c>
      <c r="O188" s="11">
        <f t="shared" si="39"/>
        <v>0</v>
      </c>
    </row>
    <row r="189" spans="1:15" x14ac:dyDescent="0.35">
      <c r="A189" s="13" t="s">
        <v>533</v>
      </c>
      <c r="B189" s="34" t="s">
        <v>37</v>
      </c>
      <c r="C189" s="8" t="s">
        <v>534</v>
      </c>
      <c r="D189" s="8" t="s">
        <v>535</v>
      </c>
      <c r="E189" s="9">
        <v>10.4</v>
      </c>
      <c r="F189" s="9">
        <v>10.8</v>
      </c>
      <c r="G189" s="9">
        <f t="shared" si="35"/>
        <v>9.18</v>
      </c>
      <c r="H189" s="10" t="s">
        <v>536</v>
      </c>
      <c r="I189" s="8">
        <f t="shared" si="40"/>
        <v>14.040000000000001</v>
      </c>
      <c r="J189" s="9">
        <f t="shared" si="41"/>
        <v>11.4</v>
      </c>
      <c r="K189" s="11">
        <f t="shared" si="38"/>
        <v>14.82</v>
      </c>
      <c r="L189" s="11"/>
      <c r="M189" s="8"/>
      <c r="N189" s="45">
        <f t="shared" si="33"/>
        <v>0</v>
      </c>
      <c r="O189" s="11">
        <f t="shared" si="39"/>
        <v>0</v>
      </c>
    </row>
    <row r="190" spans="1:15" x14ac:dyDescent="0.35">
      <c r="A190" s="13" t="s">
        <v>537</v>
      </c>
      <c r="B190" s="34" t="s">
        <v>37</v>
      </c>
      <c r="C190" s="8" t="s">
        <v>538</v>
      </c>
      <c r="D190" s="8" t="s">
        <v>539</v>
      </c>
      <c r="E190" s="9">
        <v>11.2</v>
      </c>
      <c r="F190" s="9">
        <v>11.6</v>
      </c>
      <c r="G190" s="9">
        <f t="shared" si="35"/>
        <v>9.86</v>
      </c>
      <c r="H190" s="10" t="s">
        <v>540</v>
      </c>
      <c r="I190" s="8">
        <f t="shared" si="40"/>
        <v>15.08</v>
      </c>
      <c r="J190" s="9">
        <f t="shared" si="41"/>
        <v>12.2</v>
      </c>
      <c r="K190" s="11">
        <f t="shared" si="38"/>
        <v>15.86</v>
      </c>
      <c r="L190" s="11"/>
      <c r="M190" s="8"/>
      <c r="N190" s="45">
        <f t="shared" si="33"/>
        <v>0</v>
      </c>
      <c r="O190" s="11">
        <f t="shared" si="39"/>
        <v>0</v>
      </c>
    </row>
    <row r="191" spans="1:15" x14ac:dyDescent="0.35">
      <c r="A191" s="13" t="s">
        <v>541</v>
      </c>
      <c r="B191" s="34" t="s">
        <v>37</v>
      </c>
      <c r="C191" s="8" t="s">
        <v>542</v>
      </c>
      <c r="D191" s="8" t="s">
        <v>543</v>
      </c>
      <c r="E191" s="9">
        <v>11.2</v>
      </c>
      <c r="F191" s="9">
        <v>11.6</v>
      </c>
      <c r="G191" s="9">
        <f t="shared" si="35"/>
        <v>9.86</v>
      </c>
      <c r="H191" s="10" t="s">
        <v>544</v>
      </c>
      <c r="I191" s="8">
        <f t="shared" si="40"/>
        <v>15.08</v>
      </c>
      <c r="J191" s="9">
        <f t="shared" si="41"/>
        <v>12.2</v>
      </c>
      <c r="K191" s="11">
        <f t="shared" si="38"/>
        <v>15.86</v>
      </c>
      <c r="L191" s="11"/>
      <c r="M191" s="8"/>
      <c r="N191" s="45">
        <f t="shared" si="33"/>
        <v>0</v>
      </c>
      <c r="O191" s="11">
        <f t="shared" si="39"/>
        <v>0</v>
      </c>
    </row>
    <row r="192" spans="1:15" x14ac:dyDescent="0.35">
      <c r="A192" s="13" t="s">
        <v>545</v>
      </c>
      <c r="B192" s="34" t="s">
        <v>37</v>
      </c>
      <c r="C192" s="8" t="s">
        <v>546</v>
      </c>
      <c r="D192" s="8" t="s">
        <v>547</v>
      </c>
      <c r="E192" s="9">
        <v>18.899999999999999</v>
      </c>
      <c r="F192" s="9">
        <v>19.600000000000001</v>
      </c>
      <c r="G192" s="9">
        <f t="shared" si="35"/>
        <v>16.66</v>
      </c>
      <c r="H192" s="10" t="s">
        <v>548</v>
      </c>
      <c r="I192" s="8">
        <f t="shared" si="40"/>
        <v>25.480000000000004</v>
      </c>
      <c r="J192" s="9">
        <f t="shared" si="41"/>
        <v>19.899999999999999</v>
      </c>
      <c r="K192" s="11">
        <f t="shared" si="38"/>
        <v>25.869999999999997</v>
      </c>
      <c r="L192" s="11"/>
      <c r="M192" s="8"/>
      <c r="N192" s="45">
        <f t="shared" si="33"/>
        <v>0</v>
      </c>
      <c r="O192" s="11">
        <f t="shared" si="39"/>
        <v>0</v>
      </c>
    </row>
    <row r="193" spans="1:15" x14ac:dyDescent="0.35">
      <c r="A193" s="13" t="s">
        <v>549</v>
      </c>
      <c r="B193" s="34" t="s">
        <v>37</v>
      </c>
      <c r="C193" s="8" t="s">
        <v>550</v>
      </c>
      <c r="D193" s="8" t="s">
        <v>535</v>
      </c>
      <c r="E193" s="9">
        <v>12.8</v>
      </c>
      <c r="F193" s="9">
        <v>13.25</v>
      </c>
      <c r="G193" s="9">
        <f t="shared" si="35"/>
        <v>11.262499999999999</v>
      </c>
      <c r="H193" s="10" t="s">
        <v>551</v>
      </c>
      <c r="I193" s="8">
        <f t="shared" si="40"/>
        <v>17.225000000000001</v>
      </c>
      <c r="J193" s="9">
        <f t="shared" si="41"/>
        <v>13.8</v>
      </c>
      <c r="K193" s="11">
        <f t="shared" si="38"/>
        <v>17.940000000000001</v>
      </c>
      <c r="L193" s="11"/>
      <c r="M193" s="8"/>
      <c r="N193" s="45">
        <f t="shared" si="33"/>
        <v>0</v>
      </c>
      <c r="O193" s="11">
        <f t="shared" si="39"/>
        <v>0</v>
      </c>
    </row>
    <row r="194" spans="1:15" s="4" customFormat="1" x14ac:dyDescent="0.35">
      <c r="A194" s="31" t="s">
        <v>775</v>
      </c>
      <c r="B194" s="39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55"/>
      <c r="N194" s="12"/>
      <c r="O194" s="31"/>
    </row>
    <row r="195" spans="1:15" x14ac:dyDescent="0.35">
      <c r="A195" s="13" t="s">
        <v>552</v>
      </c>
      <c r="B195" s="34" t="s">
        <v>37</v>
      </c>
      <c r="C195" s="8" t="s">
        <v>553</v>
      </c>
      <c r="D195" s="8" t="s">
        <v>554</v>
      </c>
      <c r="E195" s="9">
        <v>6.15</v>
      </c>
      <c r="F195" s="9">
        <v>6.4</v>
      </c>
      <c r="G195" s="9">
        <f>F195*0.85</f>
        <v>5.44</v>
      </c>
      <c r="H195" s="10" t="s">
        <v>555</v>
      </c>
      <c r="I195" s="8">
        <f t="shared" ref="I195:I210" si="42">F195*1.3</f>
        <v>8.32</v>
      </c>
      <c r="J195" s="9">
        <f>E195+1</f>
        <v>7.15</v>
      </c>
      <c r="K195" s="11">
        <f>J195*1.3</f>
        <v>9.2949999999999999</v>
      </c>
      <c r="L195" s="11"/>
      <c r="M195" s="8"/>
      <c r="N195" s="45">
        <f t="shared" si="33"/>
        <v>0</v>
      </c>
      <c r="O195" s="11">
        <f>K195*L195</f>
        <v>0</v>
      </c>
    </row>
    <row r="196" spans="1:15" x14ac:dyDescent="0.35">
      <c r="A196" s="13" t="s">
        <v>556</v>
      </c>
      <c r="B196" s="34" t="s">
        <v>37</v>
      </c>
      <c r="C196" s="8" t="s">
        <v>557</v>
      </c>
      <c r="D196" s="8" t="s">
        <v>558</v>
      </c>
      <c r="E196" s="9">
        <v>63.9</v>
      </c>
      <c r="F196" s="9">
        <v>69.5</v>
      </c>
      <c r="G196" s="9">
        <f t="shared" ref="G196:G211" si="43">F196*0.85</f>
        <v>59.074999999999996</v>
      </c>
      <c r="H196" s="10" t="s">
        <v>559</v>
      </c>
      <c r="I196" s="8">
        <f t="shared" si="42"/>
        <v>90.350000000000009</v>
      </c>
      <c r="J196" s="9">
        <f>E196+1</f>
        <v>64.900000000000006</v>
      </c>
      <c r="K196" s="11">
        <f t="shared" ref="K196:K211" si="44">J196*1.3</f>
        <v>84.37</v>
      </c>
      <c r="L196" s="21"/>
      <c r="M196" s="8"/>
      <c r="N196" s="45">
        <f t="shared" si="33"/>
        <v>0</v>
      </c>
      <c r="O196" s="11">
        <f t="shared" ref="O196:O211" si="45">K196*L196</f>
        <v>0</v>
      </c>
    </row>
    <row r="197" spans="1:15" s="1" customFormat="1" x14ac:dyDescent="0.35">
      <c r="A197" s="59" t="s">
        <v>560</v>
      </c>
      <c r="B197" s="38"/>
      <c r="C197" s="27"/>
      <c r="D197" s="43" t="s">
        <v>561</v>
      </c>
      <c r="E197" s="26"/>
      <c r="F197" s="28">
        <v>75.900000000000006</v>
      </c>
      <c r="G197" s="28">
        <f t="shared" si="43"/>
        <v>64.515000000000001</v>
      </c>
      <c r="H197" s="29">
        <v>4017505992934</v>
      </c>
      <c r="I197" s="26">
        <f t="shared" si="42"/>
        <v>98.670000000000016</v>
      </c>
      <c r="J197" s="28"/>
      <c r="K197" s="30">
        <f>I197*1.3</f>
        <v>128.27100000000002</v>
      </c>
      <c r="L197" s="21"/>
      <c r="M197" s="18"/>
      <c r="N197" s="45">
        <f t="shared" si="33"/>
        <v>0</v>
      </c>
      <c r="O197" s="11">
        <f t="shared" si="45"/>
        <v>0</v>
      </c>
    </row>
    <row r="198" spans="1:15" s="1" customFormat="1" x14ac:dyDescent="0.35">
      <c r="A198" s="59" t="s">
        <v>562</v>
      </c>
      <c r="B198" s="38" t="s">
        <v>37</v>
      </c>
      <c r="C198" s="18" t="s">
        <v>563</v>
      </c>
      <c r="D198" s="26" t="s">
        <v>564</v>
      </c>
      <c r="E198" s="28">
        <v>63.9</v>
      </c>
      <c r="F198" s="28">
        <v>69.5</v>
      </c>
      <c r="G198" s="28">
        <f t="shared" si="43"/>
        <v>59.074999999999996</v>
      </c>
      <c r="H198" s="29" t="s">
        <v>565</v>
      </c>
      <c r="I198" s="26">
        <f t="shared" si="42"/>
        <v>90.350000000000009</v>
      </c>
      <c r="J198" s="28">
        <f>E198+1</f>
        <v>64.900000000000006</v>
      </c>
      <c r="K198" s="30">
        <f t="shared" si="44"/>
        <v>84.37</v>
      </c>
      <c r="L198" s="21"/>
      <c r="M198" s="18"/>
      <c r="N198" s="45">
        <f t="shared" ref="N198:N261" si="46">K198*M198</f>
        <v>0</v>
      </c>
      <c r="O198" s="11">
        <f t="shared" si="45"/>
        <v>0</v>
      </c>
    </row>
    <row r="199" spans="1:15" s="1" customFormat="1" x14ac:dyDescent="0.35">
      <c r="A199" s="59" t="s">
        <v>566</v>
      </c>
      <c r="B199" s="38" t="s">
        <v>37</v>
      </c>
      <c r="C199" s="18" t="s">
        <v>567</v>
      </c>
      <c r="D199" s="26" t="s">
        <v>568</v>
      </c>
      <c r="E199" s="28">
        <v>63.9</v>
      </c>
      <c r="F199" s="28">
        <v>69.5</v>
      </c>
      <c r="G199" s="28">
        <f t="shared" si="43"/>
        <v>59.074999999999996</v>
      </c>
      <c r="H199" s="29" t="s">
        <v>569</v>
      </c>
      <c r="I199" s="26">
        <f t="shared" si="42"/>
        <v>90.350000000000009</v>
      </c>
      <c r="J199" s="28">
        <f>E199+1</f>
        <v>64.900000000000006</v>
      </c>
      <c r="K199" s="30">
        <f t="shared" si="44"/>
        <v>84.37</v>
      </c>
      <c r="L199" s="21"/>
      <c r="M199" s="18"/>
      <c r="N199" s="45">
        <f t="shared" si="46"/>
        <v>0</v>
      </c>
      <c r="O199" s="11">
        <f t="shared" si="45"/>
        <v>0</v>
      </c>
    </row>
    <row r="200" spans="1:15" s="1" customFormat="1" x14ac:dyDescent="0.35">
      <c r="A200" s="59" t="s">
        <v>570</v>
      </c>
      <c r="B200" s="38" t="s">
        <v>37</v>
      </c>
      <c r="C200" s="18" t="s">
        <v>571</v>
      </c>
      <c r="D200" s="26" t="s">
        <v>572</v>
      </c>
      <c r="E200" s="28">
        <v>53.8</v>
      </c>
      <c r="F200" s="28">
        <v>59.5</v>
      </c>
      <c r="G200" s="28">
        <f t="shared" si="43"/>
        <v>50.574999999999996</v>
      </c>
      <c r="H200" s="29" t="s">
        <v>573</v>
      </c>
      <c r="I200" s="26">
        <f t="shared" si="42"/>
        <v>77.350000000000009</v>
      </c>
      <c r="J200" s="28">
        <f>E200+1</f>
        <v>54.8</v>
      </c>
      <c r="K200" s="30">
        <f t="shared" si="44"/>
        <v>71.239999999999995</v>
      </c>
      <c r="L200" s="21"/>
      <c r="M200" s="18"/>
      <c r="N200" s="45">
        <f t="shared" si="46"/>
        <v>0</v>
      </c>
      <c r="O200" s="11">
        <f t="shared" si="45"/>
        <v>0</v>
      </c>
    </row>
    <row r="201" spans="1:15" s="1" customFormat="1" x14ac:dyDescent="0.35">
      <c r="A201" s="59" t="s">
        <v>574</v>
      </c>
      <c r="B201" s="38"/>
      <c r="C201" s="27"/>
      <c r="D201" s="43" t="s">
        <v>575</v>
      </c>
      <c r="E201" s="26"/>
      <c r="F201" s="28">
        <v>65.900000000000006</v>
      </c>
      <c r="G201" s="28">
        <f t="shared" si="43"/>
        <v>56.015000000000001</v>
      </c>
      <c r="H201" s="29">
        <v>4017505992996</v>
      </c>
      <c r="I201" s="26">
        <f t="shared" si="42"/>
        <v>85.670000000000016</v>
      </c>
      <c r="J201" s="28"/>
      <c r="K201" s="30">
        <f>I201*1.3</f>
        <v>111.37100000000002</v>
      </c>
      <c r="L201" s="21"/>
      <c r="M201" s="18"/>
      <c r="N201" s="45">
        <f t="shared" si="46"/>
        <v>0</v>
      </c>
      <c r="O201" s="11">
        <f t="shared" si="45"/>
        <v>0</v>
      </c>
    </row>
    <row r="202" spans="1:15" s="1" customFormat="1" x14ac:dyDescent="0.35">
      <c r="A202" s="59" t="s">
        <v>576</v>
      </c>
      <c r="B202" s="38" t="s">
        <v>37</v>
      </c>
      <c r="C202" s="18" t="s">
        <v>577</v>
      </c>
      <c r="D202" s="26" t="s">
        <v>578</v>
      </c>
      <c r="E202" s="28">
        <v>53.8</v>
      </c>
      <c r="F202" s="28">
        <v>59.5</v>
      </c>
      <c r="G202" s="28">
        <f t="shared" si="43"/>
        <v>50.574999999999996</v>
      </c>
      <c r="H202" s="29" t="s">
        <v>579</v>
      </c>
      <c r="I202" s="26">
        <f t="shared" si="42"/>
        <v>77.350000000000009</v>
      </c>
      <c r="J202" s="28">
        <f>E202+1</f>
        <v>54.8</v>
      </c>
      <c r="K202" s="30">
        <f t="shared" si="44"/>
        <v>71.239999999999995</v>
      </c>
      <c r="L202" s="21"/>
      <c r="M202" s="18"/>
      <c r="N202" s="45">
        <f t="shared" si="46"/>
        <v>0</v>
      </c>
      <c r="O202" s="11">
        <f t="shared" si="45"/>
        <v>0</v>
      </c>
    </row>
    <row r="203" spans="1:15" s="1" customFormat="1" x14ac:dyDescent="0.35">
      <c r="A203" s="59" t="s">
        <v>580</v>
      </c>
      <c r="B203" s="38" t="s">
        <v>37</v>
      </c>
      <c r="C203" s="18" t="s">
        <v>581</v>
      </c>
      <c r="D203" s="43" t="s">
        <v>582</v>
      </c>
      <c r="E203" s="28">
        <v>32.5</v>
      </c>
      <c r="F203" s="28">
        <v>35.200000000000003</v>
      </c>
      <c r="G203" s="28">
        <f t="shared" si="43"/>
        <v>29.92</v>
      </c>
      <c r="H203" s="29" t="s">
        <v>583</v>
      </c>
      <c r="I203" s="26">
        <f t="shared" si="42"/>
        <v>45.760000000000005</v>
      </c>
      <c r="J203" s="28">
        <f>E203+1</f>
        <v>33.5</v>
      </c>
      <c r="K203" s="30">
        <f t="shared" si="44"/>
        <v>43.550000000000004</v>
      </c>
      <c r="L203" s="21"/>
      <c r="M203" s="18"/>
      <c r="N203" s="45">
        <f t="shared" si="46"/>
        <v>0</v>
      </c>
      <c r="O203" s="11">
        <f t="shared" si="45"/>
        <v>0</v>
      </c>
    </row>
    <row r="204" spans="1:15" s="1" customFormat="1" x14ac:dyDescent="0.35">
      <c r="A204" s="59" t="s">
        <v>584</v>
      </c>
      <c r="B204" s="38" t="s">
        <v>37</v>
      </c>
      <c r="C204" s="18" t="s">
        <v>585</v>
      </c>
      <c r="D204" s="26" t="s">
        <v>586</v>
      </c>
      <c r="E204" s="28">
        <v>53.8</v>
      </c>
      <c r="F204" s="28">
        <v>59.5</v>
      </c>
      <c r="G204" s="28">
        <f t="shared" si="43"/>
        <v>50.574999999999996</v>
      </c>
      <c r="H204" s="29" t="s">
        <v>587</v>
      </c>
      <c r="I204" s="26">
        <f t="shared" si="42"/>
        <v>77.350000000000009</v>
      </c>
      <c r="J204" s="28">
        <f>E204+1</f>
        <v>54.8</v>
      </c>
      <c r="K204" s="30">
        <f t="shared" si="44"/>
        <v>71.239999999999995</v>
      </c>
      <c r="L204" s="21"/>
      <c r="M204" s="18"/>
      <c r="N204" s="45">
        <f t="shared" si="46"/>
        <v>0</v>
      </c>
      <c r="O204" s="11">
        <f t="shared" si="45"/>
        <v>0</v>
      </c>
    </row>
    <row r="205" spans="1:15" s="1" customFormat="1" x14ac:dyDescent="0.35">
      <c r="A205" s="59" t="s">
        <v>588</v>
      </c>
      <c r="B205" s="38" t="s">
        <v>37</v>
      </c>
      <c r="C205" s="18" t="s">
        <v>589</v>
      </c>
      <c r="D205" s="26" t="s">
        <v>590</v>
      </c>
      <c r="E205" s="28">
        <v>49.9</v>
      </c>
      <c r="F205" s="28">
        <v>53.9</v>
      </c>
      <c r="G205" s="28">
        <f t="shared" si="43"/>
        <v>45.814999999999998</v>
      </c>
      <c r="H205" s="29" t="s">
        <v>591</v>
      </c>
      <c r="I205" s="26">
        <f t="shared" si="42"/>
        <v>70.070000000000007</v>
      </c>
      <c r="J205" s="28">
        <f>E205+1</f>
        <v>50.9</v>
      </c>
      <c r="K205" s="30">
        <f t="shared" si="44"/>
        <v>66.17</v>
      </c>
      <c r="L205" s="21"/>
      <c r="M205" s="18"/>
      <c r="N205" s="45">
        <f t="shared" si="46"/>
        <v>0</v>
      </c>
      <c r="O205" s="11">
        <f t="shared" si="45"/>
        <v>0</v>
      </c>
    </row>
    <row r="206" spans="1:15" s="1" customFormat="1" ht="24.5" x14ac:dyDescent="0.35">
      <c r="A206" s="59">
        <v>299</v>
      </c>
      <c r="B206" s="38" t="s">
        <v>61</v>
      </c>
      <c r="C206" s="27"/>
      <c r="D206" s="43" t="s">
        <v>592</v>
      </c>
      <c r="E206" s="26"/>
      <c r="F206" s="28">
        <v>59.5</v>
      </c>
      <c r="G206" s="28">
        <f t="shared" si="43"/>
        <v>50.574999999999996</v>
      </c>
      <c r="H206" s="29">
        <v>4017505998769</v>
      </c>
      <c r="I206" s="26">
        <f t="shared" si="42"/>
        <v>77.350000000000009</v>
      </c>
      <c r="J206" s="28"/>
      <c r="K206" s="30">
        <f>I206*1.3</f>
        <v>100.55500000000002</v>
      </c>
      <c r="L206" s="21"/>
      <c r="M206" s="18"/>
      <c r="N206" s="45">
        <f t="shared" si="46"/>
        <v>0</v>
      </c>
      <c r="O206" s="11">
        <f t="shared" si="45"/>
        <v>0</v>
      </c>
    </row>
    <row r="207" spans="1:15" s="1" customFormat="1" ht="24.5" x14ac:dyDescent="0.35">
      <c r="A207" s="59">
        <v>2931</v>
      </c>
      <c r="B207" s="38" t="s">
        <v>61</v>
      </c>
      <c r="C207" s="27"/>
      <c r="D207" s="43" t="s">
        <v>593</v>
      </c>
      <c r="E207" s="26"/>
      <c r="F207" s="28">
        <v>49.5</v>
      </c>
      <c r="G207" s="28">
        <f t="shared" si="43"/>
        <v>42.074999999999996</v>
      </c>
      <c r="H207" s="29">
        <v>4017505998783</v>
      </c>
      <c r="I207" s="26">
        <f t="shared" si="42"/>
        <v>64.350000000000009</v>
      </c>
      <c r="J207" s="28"/>
      <c r="K207" s="30">
        <f>I207*1.3</f>
        <v>83.655000000000015</v>
      </c>
      <c r="L207" s="21"/>
      <c r="M207" s="18"/>
      <c r="N207" s="45">
        <f t="shared" si="46"/>
        <v>0</v>
      </c>
      <c r="O207" s="11">
        <f t="shared" si="45"/>
        <v>0</v>
      </c>
    </row>
    <row r="208" spans="1:15" s="1" customFormat="1" ht="24.5" x14ac:dyDescent="0.35">
      <c r="A208" s="59">
        <v>2991</v>
      </c>
      <c r="B208" s="38" t="s">
        <v>61</v>
      </c>
      <c r="C208" s="27"/>
      <c r="D208" s="43" t="s">
        <v>594</v>
      </c>
      <c r="E208" s="26"/>
      <c r="F208" s="28">
        <v>49.5</v>
      </c>
      <c r="G208" s="28">
        <f t="shared" si="43"/>
        <v>42.074999999999996</v>
      </c>
      <c r="H208" s="29">
        <v>4017505998776</v>
      </c>
      <c r="I208" s="26">
        <f t="shared" si="42"/>
        <v>64.350000000000009</v>
      </c>
      <c r="J208" s="28"/>
      <c r="K208" s="30">
        <f>I208*1.3</f>
        <v>83.655000000000015</v>
      </c>
      <c r="L208" s="21"/>
      <c r="M208" s="18"/>
      <c r="N208" s="45">
        <f t="shared" si="46"/>
        <v>0</v>
      </c>
      <c r="O208" s="11">
        <f t="shared" si="45"/>
        <v>0</v>
      </c>
    </row>
    <row r="209" spans="1:15" x14ac:dyDescent="0.35">
      <c r="A209" s="13" t="s">
        <v>560</v>
      </c>
      <c r="B209" s="34" t="s">
        <v>37</v>
      </c>
      <c r="C209" s="8" t="s">
        <v>595</v>
      </c>
      <c r="D209" s="8" t="s">
        <v>596</v>
      </c>
      <c r="E209" s="9">
        <v>69.900000000000006</v>
      </c>
      <c r="F209" s="9">
        <v>69.900000000000006</v>
      </c>
      <c r="G209" s="9">
        <f t="shared" si="43"/>
        <v>59.415000000000006</v>
      </c>
      <c r="H209" s="10" t="s">
        <v>597</v>
      </c>
      <c r="I209" s="8">
        <f t="shared" si="42"/>
        <v>90.87</v>
      </c>
      <c r="J209" s="9">
        <f>E209+1</f>
        <v>70.900000000000006</v>
      </c>
      <c r="K209" s="11">
        <f t="shared" si="44"/>
        <v>92.170000000000016</v>
      </c>
      <c r="L209" s="21"/>
      <c r="M209" s="8"/>
      <c r="N209" s="45">
        <f t="shared" si="46"/>
        <v>0</v>
      </c>
      <c r="O209" s="11">
        <f t="shared" si="45"/>
        <v>0</v>
      </c>
    </row>
    <row r="210" spans="1:15" x14ac:dyDescent="0.35">
      <c r="A210" s="13" t="s">
        <v>574</v>
      </c>
      <c r="B210" s="34" t="s">
        <v>37</v>
      </c>
      <c r="C210" s="8" t="s">
        <v>598</v>
      </c>
      <c r="D210" s="8" t="s">
        <v>599</v>
      </c>
      <c r="E210" s="9">
        <v>59.7</v>
      </c>
      <c r="F210" s="9">
        <v>59.7</v>
      </c>
      <c r="G210" s="9">
        <f t="shared" si="43"/>
        <v>50.745000000000005</v>
      </c>
      <c r="H210" s="10" t="s">
        <v>600</v>
      </c>
      <c r="I210" s="8">
        <f t="shared" si="42"/>
        <v>77.61</v>
      </c>
      <c r="J210" s="9">
        <f>E210+1</f>
        <v>60.7</v>
      </c>
      <c r="K210" s="11">
        <f t="shared" si="44"/>
        <v>78.910000000000011</v>
      </c>
      <c r="L210" s="21"/>
      <c r="M210" s="8"/>
      <c r="N210" s="45">
        <f t="shared" si="46"/>
        <v>0</v>
      </c>
      <c r="O210" s="11">
        <f t="shared" si="45"/>
        <v>0</v>
      </c>
    </row>
    <row r="211" spans="1:15" s="1" customFormat="1" x14ac:dyDescent="0.35">
      <c r="A211" s="57" t="s">
        <v>601</v>
      </c>
      <c r="B211" s="36" t="s">
        <v>37</v>
      </c>
      <c r="C211" s="18" t="s">
        <v>602</v>
      </c>
      <c r="D211" s="18" t="s">
        <v>603</v>
      </c>
      <c r="E211" s="9">
        <v>2.7</v>
      </c>
      <c r="F211" s="19">
        <v>2.85</v>
      </c>
      <c r="G211" s="9">
        <f t="shared" si="43"/>
        <v>2.4224999999999999</v>
      </c>
      <c r="H211" s="20" t="s">
        <v>604</v>
      </c>
      <c r="I211" s="18">
        <f>F211*1.4</f>
        <v>3.9899999999999998</v>
      </c>
      <c r="J211" s="9">
        <f>E211+1</f>
        <v>3.7</v>
      </c>
      <c r="K211" s="11">
        <f t="shared" si="44"/>
        <v>4.8100000000000005</v>
      </c>
      <c r="L211" s="11"/>
      <c r="M211" s="18"/>
      <c r="N211" s="45">
        <f t="shared" si="46"/>
        <v>0</v>
      </c>
      <c r="O211" s="11">
        <f t="shared" si="45"/>
        <v>0</v>
      </c>
    </row>
    <row r="212" spans="1:15" s="4" customFormat="1" x14ac:dyDescent="0.35">
      <c r="A212" s="31" t="s">
        <v>776</v>
      </c>
      <c r="B212" s="39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55"/>
      <c r="N212" s="12"/>
      <c r="O212" s="31"/>
    </row>
    <row r="213" spans="1:15" x14ac:dyDescent="0.35">
      <c r="A213" s="13" t="s">
        <v>613</v>
      </c>
      <c r="B213" s="34" t="s">
        <v>614</v>
      </c>
      <c r="C213" s="8" t="s">
        <v>615</v>
      </c>
      <c r="D213" s="8" t="s">
        <v>616</v>
      </c>
      <c r="E213" s="9">
        <v>8.65</v>
      </c>
      <c r="F213" s="9">
        <v>8.9499999999999993</v>
      </c>
      <c r="G213" s="9">
        <f t="shared" ref="G213:G222" si="47">F213*0.85</f>
        <v>7.607499999999999</v>
      </c>
      <c r="H213" s="10" t="s">
        <v>617</v>
      </c>
      <c r="I213" s="8">
        <f t="shared" ref="I213:I222" si="48">F213*1.4</f>
        <v>12.529999999999998</v>
      </c>
      <c r="J213" s="9">
        <f t="shared" ref="J213:J222" si="49">E213+1</f>
        <v>9.65</v>
      </c>
      <c r="K213" s="11">
        <f>J213*1.4</f>
        <v>13.51</v>
      </c>
      <c r="L213" s="11"/>
      <c r="M213" s="8"/>
      <c r="N213" s="45">
        <f t="shared" si="46"/>
        <v>0</v>
      </c>
      <c r="O213" s="11">
        <f>K213*L213</f>
        <v>0</v>
      </c>
    </row>
    <row r="214" spans="1:15" x14ac:dyDescent="0.35">
      <c r="A214" s="13" t="s">
        <v>618</v>
      </c>
      <c r="B214" s="34" t="s">
        <v>37</v>
      </c>
      <c r="C214" s="8" t="s">
        <v>619</v>
      </c>
      <c r="D214" s="8" t="s">
        <v>620</v>
      </c>
      <c r="E214" s="9">
        <v>2.29</v>
      </c>
      <c r="F214" s="9">
        <v>2.4</v>
      </c>
      <c r="G214" s="9">
        <f t="shared" si="47"/>
        <v>2.04</v>
      </c>
      <c r="H214" s="10" t="s">
        <v>621</v>
      </c>
      <c r="I214" s="8">
        <f t="shared" si="48"/>
        <v>3.36</v>
      </c>
      <c r="J214" s="9">
        <f t="shared" si="49"/>
        <v>3.29</v>
      </c>
      <c r="K214" s="11">
        <f t="shared" ref="K214:K222" si="50">J214*1.4</f>
        <v>4.6059999999999999</v>
      </c>
      <c r="L214" s="11"/>
      <c r="M214" s="8"/>
      <c r="N214" s="45">
        <f t="shared" si="46"/>
        <v>0</v>
      </c>
      <c r="O214" s="11">
        <f t="shared" ref="O214:O222" si="51">K214*L214</f>
        <v>0</v>
      </c>
    </row>
    <row r="215" spans="1:15" x14ac:dyDescent="0.35">
      <c r="A215" s="13" t="s">
        <v>622</v>
      </c>
      <c r="B215" s="34" t="s">
        <v>37</v>
      </c>
      <c r="C215" s="8" t="s">
        <v>623</v>
      </c>
      <c r="D215" s="8" t="s">
        <v>624</v>
      </c>
      <c r="E215" s="9">
        <v>2.48</v>
      </c>
      <c r="F215" s="9">
        <v>2.6</v>
      </c>
      <c r="G215" s="9">
        <f t="shared" si="47"/>
        <v>2.21</v>
      </c>
      <c r="H215" s="10" t="s">
        <v>625</v>
      </c>
      <c r="I215" s="8">
        <f t="shared" si="48"/>
        <v>3.6399999999999997</v>
      </c>
      <c r="J215" s="9">
        <f t="shared" si="49"/>
        <v>3.48</v>
      </c>
      <c r="K215" s="11">
        <f t="shared" si="50"/>
        <v>4.8719999999999999</v>
      </c>
      <c r="L215" s="11"/>
      <c r="M215" s="8"/>
      <c r="N215" s="45">
        <f t="shared" si="46"/>
        <v>0</v>
      </c>
      <c r="O215" s="11">
        <f t="shared" si="51"/>
        <v>0</v>
      </c>
    </row>
    <row r="216" spans="1:15" x14ac:dyDescent="0.35">
      <c r="A216" s="13" t="s">
        <v>626</v>
      </c>
      <c r="B216" s="34" t="s">
        <v>627</v>
      </c>
      <c r="C216" s="8" t="s">
        <v>628</v>
      </c>
      <c r="D216" s="8" t="s">
        <v>629</v>
      </c>
      <c r="E216" s="9">
        <v>3.95</v>
      </c>
      <c r="F216" s="9">
        <v>4.0999999999999996</v>
      </c>
      <c r="G216" s="9">
        <f t="shared" si="47"/>
        <v>3.4849999999999994</v>
      </c>
      <c r="H216" s="10" t="s">
        <v>630</v>
      </c>
      <c r="I216" s="8">
        <f t="shared" si="48"/>
        <v>5.7399999999999993</v>
      </c>
      <c r="J216" s="9">
        <f t="shared" si="49"/>
        <v>4.95</v>
      </c>
      <c r="K216" s="11">
        <f t="shared" si="50"/>
        <v>6.93</v>
      </c>
      <c r="L216" s="11"/>
      <c r="M216" s="8"/>
      <c r="N216" s="45">
        <f t="shared" si="46"/>
        <v>0</v>
      </c>
      <c r="O216" s="11">
        <f t="shared" si="51"/>
        <v>0</v>
      </c>
    </row>
    <row r="217" spans="1:15" x14ac:dyDescent="0.35">
      <c r="A217" s="13" t="s">
        <v>631</v>
      </c>
      <c r="B217" s="34" t="s">
        <v>627</v>
      </c>
      <c r="C217" s="8" t="s">
        <v>632</v>
      </c>
      <c r="D217" s="8" t="s">
        <v>633</v>
      </c>
      <c r="E217" s="9">
        <v>3.95</v>
      </c>
      <c r="F217" s="9">
        <v>4.0999999999999996</v>
      </c>
      <c r="G217" s="9">
        <f t="shared" si="47"/>
        <v>3.4849999999999994</v>
      </c>
      <c r="H217" s="10" t="s">
        <v>634</v>
      </c>
      <c r="I217" s="8">
        <f t="shared" si="48"/>
        <v>5.7399999999999993</v>
      </c>
      <c r="J217" s="9">
        <f t="shared" si="49"/>
        <v>4.95</v>
      </c>
      <c r="K217" s="11">
        <f t="shared" si="50"/>
        <v>6.93</v>
      </c>
      <c r="L217" s="11"/>
      <c r="M217" s="8"/>
      <c r="N217" s="45">
        <f t="shared" si="46"/>
        <v>0</v>
      </c>
      <c r="O217" s="11">
        <f t="shared" si="51"/>
        <v>0</v>
      </c>
    </row>
    <row r="218" spans="1:15" x14ac:dyDescent="0.35">
      <c r="A218" s="13" t="s">
        <v>635</v>
      </c>
      <c r="B218" s="34" t="s">
        <v>636</v>
      </c>
      <c r="C218" s="8" t="s">
        <v>637</v>
      </c>
      <c r="D218" s="8" t="s">
        <v>629</v>
      </c>
      <c r="E218" s="9">
        <v>5.95</v>
      </c>
      <c r="F218" s="9">
        <v>6.15</v>
      </c>
      <c r="G218" s="9">
        <f t="shared" si="47"/>
        <v>5.2275</v>
      </c>
      <c r="H218" s="10" t="s">
        <v>638</v>
      </c>
      <c r="I218" s="8">
        <f t="shared" si="48"/>
        <v>8.61</v>
      </c>
      <c r="J218" s="9">
        <f t="shared" si="49"/>
        <v>6.95</v>
      </c>
      <c r="K218" s="11">
        <f t="shared" si="50"/>
        <v>9.73</v>
      </c>
      <c r="L218" s="11"/>
      <c r="M218" s="8"/>
      <c r="N218" s="45">
        <f t="shared" si="46"/>
        <v>0</v>
      </c>
      <c r="O218" s="11">
        <f t="shared" si="51"/>
        <v>0</v>
      </c>
    </row>
    <row r="219" spans="1:15" x14ac:dyDescent="0.35">
      <c r="A219" s="13" t="s">
        <v>639</v>
      </c>
      <c r="B219" s="34" t="s">
        <v>640</v>
      </c>
      <c r="C219" s="8" t="s">
        <v>641</v>
      </c>
      <c r="D219" s="8" t="s">
        <v>642</v>
      </c>
      <c r="E219" s="9">
        <v>4.1500000000000004</v>
      </c>
      <c r="F219" s="9">
        <v>4.3499999999999996</v>
      </c>
      <c r="G219" s="9">
        <f t="shared" si="47"/>
        <v>3.6974999999999998</v>
      </c>
      <c r="H219" s="10" t="s">
        <v>643</v>
      </c>
      <c r="I219" s="8">
        <f t="shared" si="48"/>
        <v>6.089999999999999</v>
      </c>
      <c r="J219" s="9">
        <f t="shared" si="49"/>
        <v>5.15</v>
      </c>
      <c r="K219" s="11">
        <f t="shared" si="50"/>
        <v>7.21</v>
      </c>
      <c r="L219" s="11"/>
      <c r="M219" s="8"/>
      <c r="N219" s="45">
        <f t="shared" si="46"/>
        <v>0</v>
      </c>
      <c r="O219" s="11">
        <f t="shared" si="51"/>
        <v>0</v>
      </c>
    </row>
    <row r="220" spans="1:15" x14ac:dyDescent="0.35">
      <c r="A220" s="13" t="s">
        <v>639</v>
      </c>
      <c r="B220" s="34" t="s">
        <v>644</v>
      </c>
      <c r="C220" s="8" t="s">
        <v>645</v>
      </c>
      <c r="D220" s="8" t="s">
        <v>642</v>
      </c>
      <c r="E220" s="9">
        <v>4.9800000000000004</v>
      </c>
      <c r="F220" s="9">
        <v>5.2</v>
      </c>
      <c r="G220" s="9">
        <f t="shared" si="47"/>
        <v>4.42</v>
      </c>
      <c r="H220" s="10" t="s">
        <v>646</v>
      </c>
      <c r="I220" s="8">
        <f t="shared" si="48"/>
        <v>7.2799999999999994</v>
      </c>
      <c r="J220" s="9">
        <f t="shared" si="49"/>
        <v>5.98</v>
      </c>
      <c r="K220" s="11">
        <f t="shared" si="50"/>
        <v>8.3719999999999999</v>
      </c>
      <c r="L220" s="11"/>
      <c r="M220" s="8"/>
      <c r="N220" s="45">
        <f t="shared" si="46"/>
        <v>0</v>
      </c>
      <c r="O220" s="11">
        <f t="shared" si="51"/>
        <v>0</v>
      </c>
    </row>
    <row r="221" spans="1:15" x14ac:dyDescent="0.35">
      <c r="A221" s="13" t="s">
        <v>647</v>
      </c>
      <c r="B221" s="34" t="s">
        <v>640</v>
      </c>
      <c r="C221" s="8" t="s">
        <v>648</v>
      </c>
      <c r="D221" s="8" t="s">
        <v>649</v>
      </c>
      <c r="E221" s="9">
        <v>4.1500000000000004</v>
      </c>
      <c r="F221" s="9">
        <v>4.3499999999999996</v>
      </c>
      <c r="G221" s="9">
        <f t="shared" si="47"/>
        <v>3.6974999999999998</v>
      </c>
      <c r="H221" s="10" t="s">
        <v>650</v>
      </c>
      <c r="I221" s="8">
        <f t="shared" si="48"/>
        <v>6.089999999999999</v>
      </c>
      <c r="J221" s="9">
        <f t="shared" si="49"/>
        <v>5.15</v>
      </c>
      <c r="K221" s="11">
        <f t="shared" si="50"/>
        <v>7.21</v>
      </c>
      <c r="L221" s="11"/>
      <c r="M221" s="8"/>
      <c r="N221" s="45">
        <f t="shared" si="46"/>
        <v>0</v>
      </c>
      <c r="O221" s="11">
        <f t="shared" si="51"/>
        <v>0</v>
      </c>
    </row>
    <row r="222" spans="1:15" x14ac:dyDescent="0.35">
      <c r="A222" s="13" t="s">
        <v>647</v>
      </c>
      <c r="B222" s="34" t="s">
        <v>644</v>
      </c>
      <c r="C222" s="8" t="s">
        <v>651</v>
      </c>
      <c r="D222" s="8" t="s">
        <v>649</v>
      </c>
      <c r="E222" s="9">
        <v>4.9800000000000004</v>
      </c>
      <c r="F222" s="9">
        <v>5.2</v>
      </c>
      <c r="G222" s="9">
        <f t="shared" si="47"/>
        <v>4.42</v>
      </c>
      <c r="H222" s="10" t="s">
        <v>652</v>
      </c>
      <c r="I222" s="8">
        <f t="shared" si="48"/>
        <v>7.2799999999999994</v>
      </c>
      <c r="J222" s="9">
        <f t="shared" si="49"/>
        <v>5.98</v>
      </c>
      <c r="K222" s="11">
        <f t="shared" si="50"/>
        <v>8.3719999999999999</v>
      </c>
      <c r="L222" s="11"/>
      <c r="M222" s="8"/>
      <c r="N222" s="45">
        <f t="shared" si="46"/>
        <v>0</v>
      </c>
      <c r="O222" s="11">
        <f t="shared" si="51"/>
        <v>0</v>
      </c>
    </row>
    <row r="223" spans="1:15" s="4" customFormat="1" x14ac:dyDescent="0.35">
      <c r="A223" s="31" t="s">
        <v>777</v>
      </c>
      <c r="B223" s="39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55"/>
      <c r="N223" s="12"/>
      <c r="O223" s="31"/>
    </row>
    <row r="224" spans="1:15" s="1" customFormat="1" x14ac:dyDescent="0.35">
      <c r="A224" s="57" t="s">
        <v>605</v>
      </c>
      <c r="B224" s="36" t="s">
        <v>37</v>
      </c>
      <c r="C224" s="18" t="s">
        <v>606</v>
      </c>
      <c r="D224" s="18" t="s">
        <v>607</v>
      </c>
      <c r="E224" s="9">
        <v>4.8499999999999996</v>
      </c>
      <c r="F224" s="19">
        <v>5.0999999999999996</v>
      </c>
      <c r="G224" s="9">
        <f t="shared" ref="G224:G225" si="52">F224*0.85</f>
        <v>4.335</v>
      </c>
      <c r="H224" s="20" t="s">
        <v>608</v>
      </c>
      <c r="I224" s="18">
        <f>F224*1.4</f>
        <v>7.1399999999999988</v>
      </c>
      <c r="J224" s="9">
        <f>E224+1</f>
        <v>5.85</v>
      </c>
      <c r="K224" s="11">
        <f t="shared" ref="K224:K225" si="53">J224*1.3</f>
        <v>7.6049999999999995</v>
      </c>
      <c r="L224" s="21"/>
      <c r="M224" s="18"/>
      <c r="N224" s="45">
        <f t="shared" si="46"/>
        <v>0</v>
      </c>
      <c r="O224" s="21">
        <f>K224*L224</f>
        <v>0</v>
      </c>
    </row>
    <row r="225" spans="1:15" s="1" customFormat="1" x14ac:dyDescent="0.35">
      <c r="A225" s="57" t="s">
        <v>609</v>
      </c>
      <c r="B225" s="36" t="s">
        <v>37</v>
      </c>
      <c r="C225" s="18" t="s">
        <v>610</v>
      </c>
      <c r="D225" s="18" t="s">
        <v>611</v>
      </c>
      <c r="E225" s="9">
        <v>2.7</v>
      </c>
      <c r="F225" s="19">
        <v>2.85</v>
      </c>
      <c r="G225" s="9">
        <f t="shared" si="52"/>
        <v>2.4224999999999999</v>
      </c>
      <c r="H225" s="20" t="s">
        <v>612</v>
      </c>
      <c r="I225" s="18">
        <f>F225*1.4</f>
        <v>3.9899999999999998</v>
      </c>
      <c r="J225" s="9">
        <f>E225+1</f>
        <v>3.7</v>
      </c>
      <c r="K225" s="11">
        <f t="shared" si="53"/>
        <v>4.8100000000000005</v>
      </c>
      <c r="L225" s="21"/>
      <c r="M225" s="18"/>
      <c r="N225" s="45">
        <f t="shared" si="46"/>
        <v>0</v>
      </c>
      <c r="O225" s="21">
        <f>K225*L225</f>
        <v>0</v>
      </c>
    </row>
    <row r="226" spans="1:15" s="4" customFormat="1" ht="32.25" customHeight="1" x14ac:dyDescent="0.35">
      <c r="A226" s="60" t="s">
        <v>778</v>
      </c>
      <c r="B226" s="39"/>
      <c r="C226" s="31"/>
      <c r="D226" s="31"/>
      <c r="E226" s="31"/>
      <c r="F226" s="31"/>
      <c r="G226" s="31"/>
      <c r="H226" s="31"/>
      <c r="I226" s="31"/>
      <c r="J226" s="31"/>
      <c r="K226" s="31"/>
      <c r="L226" s="53"/>
      <c r="M226" s="55"/>
      <c r="N226" s="12"/>
      <c r="O226" s="53"/>
    </row>
    <row r="227" spans="1:15" x14ac:dyDescent="0.35">
      <c r="A227" s="13" t="s">
        <v>653</v>
      </c>
      <c r="B227" s="34" t="s">
        <v>37</v>
      </c>
      <c r="C227" s="8" t="s">
        <v>654</v>
      </c>
      <c r="D227" s="8" t="s">
        <v>655</v>
      </c>
      <c r="E227" s="9">
        <v>12.5</v>
      </c>
      <c r="F227" s="9">
        <v>12.98</v>
      </c>
      <c r="G227" s="9">
        <f t="shared" ref="G227:G249" si="54">F227*0.85</f>
        <v>11.032999999999999</v>
      </c>
      <c r="H227" s="10" t="s">
        <v>656</v>
      </c>
      <c r="I227" s="8">
        <f>F227*1.5</f>
        <v>19.47</v>
      </c>
      <c r="J227" s="9">
        <f t="shared" ref="J227:J240" si="55">E227+1</f>
        <v>13.5</v>
      </c>
      <c r="K227" s="11">
        <f t="shared" ref="K227:K230" si="56">J227*1.5</f>
        <v>20.25</v>
      </c>
      <c r="L227" s="11"/>
      <c r="M227" s="8"/>
      <c r="N227" s="45">
        <f t="shared" si="46"/>
        <v>0</v>
      </c>
      <c r="O227" s="11">
        <f>K227*L227</f>
        <v>0</v>
      </c>
    </row>
    <row r="228" spans="1:15" x14ac:dyDescent="0.35">
      <c r="A228" s="13" t="s">
        <v>657</v>
      </c>
      <c r="B228" s="34" t="s">
        <v>37</v>
      </c>
      <c r="C228" s="8" t="s">
        <v>658</v>
      </c>
      <c r="D228" s="8" t="s">
        <v>659</v>
      </c>
      <c r="E228" s="9">
        <v>12.5</v>
      </c>
      <c r="F228" s="9">
        <v>12.98</v>
      </c>
      <c r="G228" s="9">
        <f t="shared" si="54"/>
        <v>11.032999999999999</v>
      </c>
      <c r="H228" s="10" t="s">
        <v>660</v>
      </c>
      <c r="I228" s="8">
        <f>F228*1.5</f>
        <v>19.47</v>
      </c>
      <c r="J228" s="9">
        <f t="shared" si="55"/>
        <v>13.5</v>
      </c>
      <c r="K228" s="11">
        <f t="shared" si="56"/>
        <v>20.25</v>
      </c>
      <c r="L228" s="11"/>
      <c r="M228" s="8"/>
      <c r="N228" s="45">
        <f t="shared" si="46"/>
        <v>0</v>
      </c>
      <c r="O228" s="11">
        <f t="shared" ref="O228:O249" si="57">K228*L228</f>
        <v>0</v>
      </c>
    </row>
    <row r="229" spans="1:15" x14ac:dyDescent="0.35">
      <c r="A229" s="13" t="s">
        <v>661</v>
      </c>
      <c r="B229" s="34" t="s">
        <v>37</v>
      </c>
      <c r="C229" s="8" t="s">
        <v>662</v>
      </c>
      <c r="D229" s="8" t="s">
        <v>663</v>
      </c>
      <c r="E229" s="9">
        <v>12.5</v>
      </c>
      <c r="F229" s="9">
        <v>12.98</v>
      </c>
      <c r="G229" s="9">
        <f t="shared" si="54"/>
        <v>11.032999999999999</v>
      </c>
      <c r="H229" s="10" t="s">
        <v>664</v>
      </c>
      <c r="I229" s="8">
        <f>F229*1.5</f>
        <v>19.47</v>
      </c>
      <c r="J229" s="9">
        <f t="shared" si="55"/>
        <v>13.5</v>
      </c>
      <c r="K229" s="11">
        <f t="shared" si="56"/>
        <v>20.25</v>
      </c>
      <c r="L229" s="11"/>
      <c r="M229" s="8"/>
      <c r="N229" s="45">
        <f t="shared" si="46"/>
        <v>0</v>
      </c>
      <c r="O229" s="11">
        <f t="shared" si="57"/>
        <v>0</v>
      </c>
    </row>
    <row r="230" spans="1:15" s="1" customFormat="1" x14ac:dyDescent="0.35">
      <c r="A230" s="57" t="s">
        <v>665</v>
      </c>
      <c r="B230" s="36" t="s">
        <v>37</v>
      </c>
      <c r="C230" s="18" t="s">
        <v>666</v>
      </c>
      <c r="D230" s="18" t="s">
        <v>667</v>
      </c>
      <c r="E230" s="9">
        <v>56</v>
      </c>
      <c r="F230" s="19">
        <v>58</v>
      </c>
      <c r="G230" s="9">
        <f t="shared" si="54"/>
        <v>49.3</v>
      </c>
      <c r="H230" s="20" t="s">
        <v>668</v>
      </c>
      <c r="I230" s="8">
        <f>F230*1.5</f>
        <v>87</v>
      </c>
      <c r="J230" s="9">
        <f t="shared" si="55"/>
        <v>57</v>
      </c>
      <c r="K230" s="11">
        <f t="shared" si="56"/>
        <v>85.5</v>
      </c>
      <c r="L230" s="11"/>
      <c r="M230" s="18"/>
      <c r="N230" s="45">
        <f t="shared" si="46"/>
        <v>0</v>
      </c>
      <c r="O230" s="11">
        <f t="shared" si="57"/>
        <v>0</v>
      </c>
    </row>
    <row r="231" spans="1:15" s="1" customFormat="1" x14ac:dyDescent="0.35">
      <c r="A231" s="57" t="s">
        <v>669</v>
      </c>
      <c r="B231" s="36" t="s">
        <v>37</v>
      </c>
      <c r="C231" s="18" t="s">
        <v>670</v>
      </c>
      <c r="D231" s="18" t="s">
        <v>671</v>
      </c>
      <c r="E231" s="9">
        <v>20.8</v>
      </c>
      <c r="F231" s="19">
        <v>22.5</v>
      </c>
      <c r="G231" s="9">
        <f t="shared" si="54"/>
        <v>19.125</v>
      </c>
      <c r="H231" s="20" t="s">
        <v>672</v>
      </c>
      <c r="I231" s="18">
        <f>F231*1.4</f>
        <v>31.499999999999996</v>
      </c>
      <c r="J231" s="9">
        <f t="shared" si="55"/>
        <v>21.8</v>
      </c>
      <c r="K231" s="11">
        <f>J231*1.4</f>
        <v>30.52</v>
      </c>
      <c r="L231" s="11"/>
      <c r="M231" s="18"/>
      <c r="N231" s="45">
        <f t="shared" si="46"/>
        <v>0</v>
      </c>
      <c r="O231" s="11">
        <f t="shared" si="57"/>
        <v>0</v>
      </c>
    </row>
    <row r="232" spans="1:15" x14ac:dyDescent="0.35">
      <c r="A232" s="13" t="s">
        <v>673</v>
      </c>
      <c r="B232" s="34" t="s">
        <v>37</v>
      </c>
      <c r="C232" s="8" t="s">
        <v>674</v>
      </c>
      <c r="D232" s="8" t="s">
        <v>675</v>
      </c>
      <c r="E232" s="9">
        <v>8.6</v>
      </c>
      <c r="F232" s="9">
        <v>8.9</v>
      </c>
      <c r="G232" s="9">
        <f t="shared" si="54"/>
        <v>7.5650000000000004</v>
      </c>
      <c r="H232" s="10" t="s">
        <v>676</v>
      </c>
      <c r="I232" s="18">
        <f>F232*1.4</f>
        <v>12.459999999999999</v>
      </c>
      <c r="J232" s="9">
        <f t="shared" si="55"/>
        <v>9.6</v>
      </c>
      <c r="K232" s="11">
        <f>J232*1.4</f>
        <v>13.44</v>
      </c>
      <c r="L232" s="11"/>
      <c r="M232" s="8"/>
      <c r="N232" s="45">
        <f t="shared" si="46"/>
        <v>0</v>
      </c>
      <c r="O232" s="11">
        <f t="shared" si="57"/>
        <v>0</v>
      </c>
    </row>
    <row r="233" spans="1:15" s="1" customFormat="1" x14ac:dyDescent="0.35">
      <c r="A233" s="57" t="s">
        <v>677</v>
      </c>
      <c r="B233" s="36" t="s">
        <v>37</v>
      </c>
      <c r="C233" s="18" t="s">
        <v>678</v>
      </c>
      <c r="D233" s="18" t="s">
        <v>679</v>
      </c>
      <c r="E233" s="9">
        <v>56</v>
      </c>
      <c r="F233" s="19">
        <v>58</v>
      </c>
      <c r="G233" s="9">
        <f t="shared" si="54"/>
        <v>49.3</v>
      </c>
      <c r="H233" s="20" t="s">
        <v>680</v>
      </c>
      <c r="I233" s="18">
        <f>F233*1.5</f>
        <v>87</v>
      </c>
      <c r="J233" s="9">
        <f t="shared" si="55"/>
        <v>57</v>
      </c>
      <c r="K233" s="11">
        <f t="shared" ref="K233" si="58">J233*1.3</f>
        <v>74.100000000000009</v>
      </c>
      <c r="L233" s="11"/>
      <c r="M233" s="18"/>
      <c r="N233" s="45">
        <f t="shared" si="46"/>
        <v>0</v>
      </c>
      <c r="O233" s="11">
        <f t="shared" si="57"/>
        <v>0</v>
      </c>
    </row>
    <row r="234" spans="1:15" x14ac:dyDescent="0.35">
      <c r="A234" s="13" t="s">
        <v>681</v>
      </c>
      <c r="B234" s="34" t="s">
        <v>37</v>
      </c>
      <c r="C234" s="8" t="s">
        <v>682</v>
      </c>
      <c r="D234" s="8" t="s">
        <v>683</v>
      </c>
      <c r="E234" s="9">
        <v>15.8</v>
      </c>
      <c r="F234" s="9">
        <v>16.350000000000001</v>
      </c>
      <c r="G234" s="9">
        <f t="shared" si="54"/>
        <v>13.897500000000001</v>
      </c>
      <c r="H234" s="10" t="s">
        <v>684</v>
      </c>
      <c r="I234" s="8">
        <f>F234*1.5</f>
        <v>24.525000000000002</v>
      </c>
      <c r="J234" s="9">
        <f t="shared" si="55"/>
        <v>16.8</v>
      </c>
      <c r="K234" s="11">
        <f>J234*1.5</f>
        <v>25.200000000000003</v>
      </c>
      <c r="L234" s="11"/>
      <c r="M234" s="8"/>
      <c r="N234" s="45">
        <f t="shared" si="46"/>
        <v>0</v>
      </c>
      <c r="O234" s="11">
        <f t="shared" si="57"/>
        <v>0</v>
      </c>
    </row>
    <row r="235" spans="1:15" x14ac:dyDescent="0.35">
      <c r="A235" s="13" t="s">
        <v>685</v>
      </c>
      <c r="B235" s="34" t="s">
        <v>37</v>
      </c>
      <c r="C235" s="8" t="s">
        <v>686</v>
      </c>
      <c r="D235" s="8" t="s">
        <v>687</v>
      </c>
      <c r="E235" s="9">
        <v>7.45</v>
      </c>
      <c r="F235" s="9">
        <v>7.85</v>
      </c>
      <c r="G235" s="9">
        <f t="shared" si="54"/>
        <v>6.6724999999999994</v>
      </c>
      <c r="H235" s="10" t="s">
        <v>688</v>
      </c>
      <c r="I235" s="8">
        <f>F235*1.4</f>
        <v>10.989999999999998</v>
      </c>
      <c r="J235" s="9">
        <f t="shared" si="55"/>
        <v>8.4499999999999993</v>
      </c>
      <c r="K235" s="11">
        <f>J235*1.4</f>
        <v>11.829999999999998</v>
      </c>
      <c r="L235" s="11"/>
      <c r="M235" s="8"/>
      <c r="N235" s="45">
        <f t="shared" si="46"/>
        <v>0</v>
      </c>
      <c r="O235" s="11">
        <f t="shared" si="57"/>
        <v>0</v>
      </c>
    </row>
    <row r="236" spans="1:15" x14ac:dyDescent="0.35">
      <c r="A236" s="13" t="s">
        <v>689</v>
      </c>
      <c r="B236" s="34" t="s">
        <v>37</v>
      </c>
      <c r="C236" s="8" t="s">
        <v>690</v>
      </c>
      <c r="D236" s="8" t="s">
        <v>691</v>
      </c>
      <c r="E236" s="9">
        <v>94</v>
      </c>
      <c r="F236" s="9">
        <v>99</v>
      </c>
      <c r="G236" s="9">
        <f t="shared" si="54"/>
        <v>84.149999999999991</v>
      </c>
      <c r="H236" s="10" t="s">
        <v>692</v>
      </c>
      <c r="I236" s="8">
        <f>F236*1.3</f>
        <v>128.70000000000002</v>
      </c>
      <c r="J236" s="9">
        <f t="shared" si="55"/>
        <v>95</v>
      </c>
      <c r="K236" s="11">
        <f t="shared" ref="K236:K238" si="59">J236*1.3</f>
        <v>123.5</v>
      </c>
      <c r="L236" s="11"/>
      <c r="M236" s="8"/>
      <c r="N236" s="45">
        <f t="shared" si="46"/>
        <v>0</v>
      </c>
      <c r="O236" s="11">
        <f t="shared" si="57"/>
        <v>0</v>
      </c>
    </row>
    <row r="237" spans="1:15" x14ac:dyDescent="0.35">
      <c r="A237" s="13" t="s">
        <v>693</v>
      </c>
      <c r="B237" s="34" t="s">
        <v>37</v>
      </c>
      <c r="C237" s="8" t="s">
        <v>694</v>
      </c>
      <c r="D237" s="8" t="s">
        <v>695</v>
      </c>
      <c r="E237" s="9">
        <v>57.5</v>
      </c>
      <c r="F237" s="9">
        <v>63</v>
      </c>
      <c r="G237" s="9">
        <f t="shared" si="54"/>
        <v>53.55</v>
      </c>
      <c r="H237" s="10" t="s">
        <v>696</v>
      </c>
      <c r="I237" s="8">
        <f>F237*1.3</f>
        <v>81.900000000000006</v>
      </c>
      <c r="J237" s="9">
        <f t="shared" si="55"/>
        <v>58.5</v>
      </c>
      <c r="K237" s="11">
        <f t="shared" si="59"/>
        <v>76.05</v>
      </c>
      <c r="L237" s="11"/>
      <c r="M237" s="8"/>
      <c r="N237" s="45">
        <f t="shared" si="46"/>
        <v>0</v>
      </c>
      <c r="O237" s="11">
        <f t="shared" si="57"/>
        <v>0</v>
      </c>
    </row>
    <row r="238" spans="1:15" x14ac:dyDescent="0.35">
      <c r="A238" s="13" t="s">
        <v>697</v>
      </c>
      <c r="B238" s="34" t="s">
        <v>37</v>
      </c>
      <c r="C238" s="8" t="s">
        <v>698</v>
      </c>
      <c r="D238" s="8" t="s">
        <v>699</v>
      </c>
      <c r="E238" s="9">
        <v>62</v>
      </c>
      <c r="F238" s="9">
        <v>64.5</v>
      </c>
      <c r="G238" s="9">
        <f t="shared" si="54"/>
        <v>54.824999999999996</v>
      </c>
      <c r="H238" s="10" t="s">
        <v>700</v>
      </c>
      <c r="I238" s="8">
        <f>F238*1.3</f>
        <v>83.850000000000009</v>
      </c>
      <c r="J238" s="9">
        <f t="shared" si="55"/>
        <v>63</v>
      </c>
      <c r="K238" s="11">
        <f t="shared" si="59"/>
        <v>81.900000000000006</v>
      </c>
      <c r="L238" s="11"/>
      <c r="M238" s="8"/>
      <c r="N238" s="45">
        <f t="shared" si="46"/>
        <v>0</v>
      </c>
      <c r="O238" s="11">
        <f t="shared" si="57"/>
        <v>0</v>
      </c>
    </row>
    <row r="239" spans="1:15" x14ac:dyDescent="0.35">
      <c r="A239" s="13" t="s">
        <v>701</v>
      </c>
      <c r="B239" s="34" t="s">
        <v>37</v>
      </c>
      <c r="C239" s="8" t="s">
        <v>702</v>
      </c>
      <c r="D239" s="8" t="s">
        <v>703</v>
      </c>
      <c r="E239" s="9">
        <v>57.5</v>
      </c>
      <c r="F239" s="9">
        <v>59.5</v>
      </c>
      <c r="G239" s="9">
        <f t="shared" si="54"/>
        <v>50.574999999999996</v>
      </c>
      <c r="H239" s="10" t="s">
        <v>704</v>
      </c>
      <c r="I239" s="8">
        <f>F239*1.5</f>
        <v>89.25</v>
      </c>
      <c r="J239" s="9">
        <f t="shared" si="55"/>
        <v>58.5</v>
      </c>
      <c r="K239" s="11">
        <f>J239*1.5</f>
        <v>87.75</v>
      </c>
      <c r="L239" s="11"/>
      <c r="M239" s="8"/>
      <c r="N239" s="45">
        <f t="shared" si="46"/>
        <v>0</v>
      </c>
      <c r="O239" s="11">
        <f t="shared" si="57"/>
        <v>0</v>
      </c>
    </row>
    <row r="240" spans="1:15" x14ac:dyDescent="0.35">
      <c r="A240" s="13" t="s">
        <v>705</v>
      </c>
      <c r="B240" s="34" t="s">
        <v>37</v>
      </c>
      <c r="C240" s="8" t="s">
        <v>706</v>
      </c>
      <c r="D240" s="8" t="s">
        <v>707</v>
      </c>
      <c r="E240" s="9">
        <v>13.8</v>
      </c>
      <c r="F240" s="9">
        <v>14.5</v>
      </c>
      <c r="G240" s="9">
        <f t="shared" si="54"/>
        <v>12.324999999999999</v>
      </c>
      <c r="H240" s="10" t="s">
        <v>708</v>
      </c>
      <c r="I240" s="8">
        <f>F240*1.5</f>
        <v>21.75</v>
      </c>
      <c r="J240" s="9">
        <f t="shared" si="55"/>
        <v>14.8</v>
      </c>
      <c r="K240" s="11">
        <f>J240*1.5</f>
        <v>22.200000000000003</v>
      </c>
      <c r="L240" s="11"/>
      <c r="M240" s="8"/>
      <c r="N240" s="45">
        <f t="shared" si="46"/>
        <v>0</v>
      </c>
      <c r="O240" s="11">
        <f t="shared" si="57"/>
        <v>0</v>
      </c>
    </row>
    <row r="241" spans="1:15" x14ac:dyDescent="0.35">
      <c r="A241" s="13">
        <v>48300</v>
      </c>
      <c r="B241" s="34"/>
      <c r="C241" s="8"/>
      <c r="D241" s="8" t="s">
        <v>709</v>
      </c>
      <c r="E241" s="9"/>
      <c r="F241" s="9">
        <v>99</v>
      </c>
      <c r="G241" s="9">
        <f t="shared" si="54"/>
        <v>84.149999999999991</v>
      </c>
      <c r="H241" s="10">
        <v>4017505993177</v>
      </c>
      <c r="I241" s="8">
        <f t="shared" ref="I241:I246" si="60">F241*1.3</f>
        <v>128.70000000000002</v>
      </c>
      <c r="J241" s="9"/>
      <c r="K241" s="11">
        <f>F241*1.3</f>
        <v>128.70000000000002</v>
      </c>
      <c r="L241" s="11"/>
      <c r="M241" s="8"/>
      <c r="N241" s="45">
        <f t="shared" si="46"/>
        <v>0</v>
      </c>
      <c r="O241" s="11">
        <f t="shared" si="57"/>
        <v>0</v>
      </c>
    </row>
    <row r="242" spans="1:15" x14ac:dyDescent="0.35">
      <c r="A242" s="13" t="s">
        <v>710</v>
      </c>
      <c r="B242" s="34" t="s">
        <v>37</v>
      </c>
      <c r="C242" s="8" t="s">
        <v>711</v>
      </c>
      <c r="D242" s="8" t="s">
        <v>712</v>
      </c>
      <c r="E242" s="9">
        <v>26.6</v>
      </c>
      <c r="F242" s="9">
        <v>27.5</v>
      </c>
      <c r="G242" s="9">
        <f t="shared" si="54"/>
        <v>23.375</v>
      </c>
      <c r="H242" s="10" t="s">
        <v>713</v>
      </c>
      <c r="I242" s="8">
        <f t="shared" si="60"/>
        <v>35.75</v>
      </c>
      <c r="J242" s="9">
        <f>E242+1</f>
        <v>27.6</v>
      </c>
      <c r="K242" s="11">
        <f t="shared" ref="K242:K246" si="61">J242*1.3</f>
        <v>35.880000000000003</v>
      </c>
      <c r="L242" s="11"/>
      <c r="M242" s="8"/>
      <c r="N242" s="45">
        <f t="shared" si="46"/>
        <v>0</v>
      </c>
      <c r="O242" s="11">
        <f t="shared" si="57"/>
        <v>0</v>
      </c>
    </row>
    <row r="243" spans="1:15" x14ac:dyDescent="0.35">
      <c r="A243" s="13">
        <v>48303</v>
      </c>
      <c r="B243" s="34"/>
      <c r="C243" s="8"/>
      <c r="D243" s="8" t="s">
        <v>714</v>
      </c>
      <c r="E243" s="8"/>
      <c r="F243" s="9">
        <v>63</v>
      </c>
      <c r="G243" s="9">
        <f t="shared" si="54"/>
        <v>53.55</v>
      </c>
      <c r="H243" s="10">
        <v>4017505993184</v>
      </c>
      <c r="I243" s="8">
        <f t="shared" si="60"/>
        <v>81.900000000000006</v>
      </c>
      <c r="J243" s="9"/>
      <c r="K243" s="11">
        <f>F243*1.3</f>
        <v>81.900000000000006</v>
      </c>
      <c r="L243" s="11"/>
      <c r="M243" s="8"/>
      <c r="N243" s="45">
        <f t="shared" si="46"/>
        <v>0</v>
      </c>
      <c r="O243" s="11">
        <f t="shared" si="57"/>
        <v>0</v>
      </c>
    </row>
    <row r="244" spans="1:15" x14ac:dyDescent="0.35">
      <c r="A244" s="13" t="s">
        <v>715</v>
      </c>
      <c r="B244" s="34" t="s">
        <v>37</v>
      </c>
      <c r="C244" s="8" t="s">
        <v>716</v>
      </c>
      <c r="D244" s="8" t="s">
        <v>717</v>
      </c>
      <c r="E244" s="9">
        <v>22.4</v>
      </c>
      <c r="F244" s="9">
        <v>23.2</v>
      </c>
      <c r="G244" s="9">
        <f t="shared" si="54"/>
        <v>19.72</v>
      </c>
      <c r="H244" s="10" t="s">
        <v>718</v>
      </c>
      <c r="I244" s="8">
        <f t="shared" si="60"/>
        <v>30.16</v>
      </c>
      <c r="J244" s="9">
        <f>E244+1</f>
        <v>23.4</v>
      </c>
      <c r="K244" s="11">
        <f t="shared" si="61"/>
        <v>30.419999999999998</v>
      </c>
      <c r="L244" s="11"/>
      <c r="M244" s="8"/>
      <c r="N244" s="45">
        <f t="shared" si="46"/>
        <v>0</v>
      </c>
      <c r="O244" s="11">
        <f t="shared" si="57"/>
        <v>0</v>
      </c>
    </row>
    <row r="245" spans="1:15" x14ac:dyDescent="0.35">
      <c r="A245" s="13">
        <v>48306</v>
      </c>
      <c r="B245" s="34"/>
      <c r="C245" s="8"/>
      <c r="D245" s="40" t="s">
        <v>719</v>
      </c>
      <c r="E245" s="8"/>
      <c r="F245" s="9">
        <v>64.5</v>
      </c>
      <c r="G245" s="9">
        <f t="shared" si="54"/>
        <v>54.824999999999996</v>
      </c>
      <c r="H245" s="10">
        <v>4017505992392</v>
      </c>
      <c r="I245" s="8">
        <f t="shared" si="60"/>
        <v>83.850000000000009</v>
      </c>
      <c r="J245" s="9"/>
      <c r="K245" s="11">
        <f>F245*1.3</f>
        <v>83.850000000000009</v>
      </c>
      <c r="L245" s="11"/>
      <c r="M245" s="8"/>
      <c r="N245" s="45">
        <f t="shared" si="46"/>
        <v>0</v>
      </c>
      <c r="O245" s="11">
        <f t="shared" si="57"/>
        <v>0</v>
      </c>
    </row>
    <row r="246" spans="1:15" x14ac:dyDescent="0.35">
      <c r="A246" s="13" t="s">
        <v>720</v>
      </c>
      <c r="B246" s="34" t="s">
        <v>37</v>
      </c>
      <c r="C246" s="8" t="s">
        <v>721</v>
      </c>
      <c r="D246" s="8" t="s">
        <v>722</v>
      </c>
      <c r="E246" s="8">
        <v>14.5</v>
      </c>
      <c r="F246" s="9">
        <v>15.5</v>
      </c>
      <c r="G246" s="9">
        <f t="shared" si="54"/>
        <v>13.174999999999999</v>
      </c>
      <c r="H246" s="10" t="s">
        <v>723</v>
      </c>
      <c r="I246" s="8">
        <f t="shared" si="60"/>
        <v>20.150000000000002</v>
      </c>
      <c r="J246" s="9">
        <f>E246+1</f>
        <v>15.5</v>
      </c>
      <c r="K246" s="11">
        <f t="shared" si="61"/>
        <v>20.150000000000002</v>
      </c>
      <c r="L246" s="11"/>
      <c r="M246" s="8"/>
      <c r="N246" s="45">
        <f t="shared" si="46"/>
        <v>0</v>
      </c>
      <c r="O246" s="11">
        <f t="shared" si="57"/>
        <v>0</v>
      </c>
    </row>
    <row r="247" spans="1:15" x14ac:dyDescent="0.35">
      <c r="A247" s="13">
        <v>48309</v>
      </c>
      <c r="B247" s="34"/>
      <c r="C247" s="8"/>
      <c r="D247" s="8" t="s">
        <v>724</v>
      </c>
      <c r="E247" s="8"/>
      <c r="F247" s="9">
        <v>59.5</v>
      </c>
      <c r="G247" s="9">
        <f t="shared" si="54"/>
        <v>50.574999999999996</v>
      </c>
      <c r="H247" s="10">
        <v>4017505992446</v>
      </c>
      <c r="I247" s="8">
        <f>F247*1.5</f>
        <v>89.25</v>
      </c>
      <c r="J247" s="9"/>
      <c r="K247" s="11">
        <v>89.25</v>
      </c>
      <c r="L247" s="11"/>
      <c r="M247" s="8"/>
      <c r="N247" s="45">
        <f t="shared" si="46"/>
        <v>0</v>
      </c>
      <c r="O247" s="11">
        <f t="shared" si="57"/>
        <v>0</v>
      </c>
    </row>
    <row r="248" spans="1:15" x14ac:dyDescent="0.35">
      <c r="A248" s="13" t="s">
        <v>725</v>
      </c>
      <c r="B248" s="34" t="s">
        <v>37</v>
      </c>
      <c r="C248" s="8" t="s">
        <v>726</v>
      </c>
      <c r="D248" s="8" t="s">
        <v>727</v>
      </c>
      <c r="E248" s="8">
        <v>14.5</v>
      </c>
      <c r="F248" s="9">
        <v>15.5</v>
      </c>
      <c r="G248" s="9">
        <f t="shared" si="54"/>
        <v>13.174999999999999</v>
      </c>
      <c r="H248" s="10" t="s">
        <v>728</v>
      </c>
      <c r="I248" s="8">
        <f>F248*1.5</f>
        <v>23.25</v>
      </c>
      <c r="J248" s="9">
        <f>E248+1</f>
        <v>15.5</v>
      </c>
      <c r="K248" s="11">
        <f>J248*1.5</f>
        <v>23.25</v>
      </c>
      <c r="L248" s="11"/>
      <c r="M248" s="8"/>
      <c r="N248" s="45">
        <f t="shared" si="46"/>
        <v>0</v>
      </c>
      <c r="O248" s="11">
        <f t="shared" si="57"/>
        <v>0</v>
      </c>
    </row>
    <row r="249" spans="1:15" x14ac:dyDescent="0.35">
      <c r="A249" s="13" t="s">
        <v>729</v>
      </c>
      <c r="B249" s="34" t="s">
        <v>37</v>
      </c>
      <c r="C249" s="8" t="s">
        <v>730</v>
      </c>
      <c r="D249" s="8" t="s">
        <v>731</v>
      </c>
      <c r="E249" s="8">
        <v>22.9</v>
      </c>
      <c r="F249" s="9">
        <v>27.5</v>
      </c>
      <c r="G249" s="9">
        <f t="shared" si="54"/>
        <v>23.375</v>
      </c>
      <c r="H249" s="10" t="s">
        <v>732</v>
      </c>
      <c r="I249" s="8">
        <f>F249*1.5</f>
        <v>41.25</v>
      </c>
      <c r="J249" s="9">
        <f>E249+1</f>
        <v>23.9</v>
      </c>
      <c r="K249" s="11">
        <f>J249*1.5</f>
        <v>35.849999999999994</v>
      </c>
      <c r="L249" s="11"/>
      <c r="M249" s="8"/>
      <c r="N249" s="45">
        <f t="shared" si="46"/>
        <v>0</v>
      </c>
      <c r="O249" s="11">
        <f t="shared" si="57"/>
        <v>0</v>
      </c>
    </row>
    <row r="250" spans="1:15" s="4" customFormat="1" x14ac:dyDescent="0.35">
      <c r="A250" s="31" t="s">
        <v>779</v>
      </c>
      <c r="B250" s="39"/>
      <c r="C250" s="31"/>
      <c r="D250" s="31"/>
      <c r="E250" s="31"/>
      <c r="F250" s="31"/>
      <c r="G250" s="31"/>
      <c r="H250" s="31"/>
      <c r="I250" s="31"/>
      <c r="J250" s="31"/>
      <c r="K250" s="32"/>
      <c r="L250" s="31"/>
      <c r="M250" s="55"/>
      <c r="N250" s="12"/>
      <c r="O250" s="31"/>
    </row>
    <row r="251" spans="1:15" x14ac:dyDescent="0.35">
      <c r="A251" s="13" t="s">
        <v>733</v>
      </c>
      <c r="B251" s="34" t="s">
        <v>37</v>
      </c>
      <c r="C251" s="8" t="s">
        <v>734</v>
      </c>
      <c r="D251" s="8" t="s">
        <v>735</v>
      </c>
      <c r="E251" s="9">
        <v>2.75</v>
      </c>
      <c r="F251" s="9">
        <v>2.75</v>
      </c>
      <c r="G251" s="9">
        <f t="shared" ref="G251:G265" si="62">F251*0.85</f>
        <v>2.3374999999999999</v>
      </c>
      <c r="H251" s="10" t="s">
        <v>736</v>
      </c>
      <c r="I251" s="8">
        <f t="shared" ref="I251:I265" si="63">F251*1.4</f>
        <v>3.8499999999999996</v>
      </c>
      <c r="J251" s="9">
        <f>E251+1</f>
        <v>3.75</v>
      </c>
      <c r="K251" s="11">
        <f>J251*1.4</f>
        <v>5.25</v>
      </c>
      <c r="L251" s="11"/>
      <c r="M251" s="8"/>
      <c r="N251" s="45">
        <f t="shared" si="46"/>
        <v>0</v>
      </c>
      <c r="O251" s="11">
        <f>K251*L251</f>
        <v>0</v>
      </c>
    </row>
    <row r="252" spans="1:15" x14ac:dyDescent="0.35">
      <c r="A252" s="13" t="s">
        <v>737</v>
      </c>
      <c r="B252" s="34" t="s">
        <v>37</v>
      </c>
      <c r="C252" s="8" t="s">
        <v>738</v>
      </c>
      <c r="D252" s="8" t="s">
        <v>739</v>
      </c>
      <c r="E252" s="8">
        <v>29.1</v>
      </c>
      <c r="F252" s="9">
        <v>30.6</v>
      </c>
      <c r="G252" s="9">
        <f t="shared" si="62"/>
        <v>26.01</v>
      </c>
      <c r="H252" s="10" t="s">
        <v>740</v>
      </c>
      <c r="I252" s="8">
        <f t="shared" si="63"/>
        <v>42.839999999999996</v>
      </c>
      <c r="J252" s="9">
        <f>E252+1</f>
        <v>30.1</v>
      </c>
      <c r="K252" s="11">
        <f>J252*1.4</f>
        <v>42.14</v>
      </c>
      <c r="L252" s="11"/>
      <c r="M252" s="8"/>
      <c r="N252" s="45">
        <f t="shared" si="46"/>
        <v>0</v>
      </c>
      <c r="O252" s="11">
        <f t="shared" ref="O252:O265" si="64">K252*L252</f>
        <v>0</v>
      </c>
    </row>
    <row r="253" spans="1:15" x14ac:dyDescent="0.35">
      <c r="A253" s="13" t="s">
        <v>741</v>
      </c>
      <c r="B253" s="34" t="s">
        <v>37</v>
      </c>
      <c r="C253" s="8" t="s">
        <v>742</v>
      </c>
      <c r="D253" s="8" t="s">
        <v>743</v>
      </c>
      <c r="E253" s="8">
        <v>32.4</v>
      </c>
      <c r="F253" s="9">
        <v>34.200000000000003</v>
      </c>
      <c r="G253" s="9">
        <f t="shared" si="62"/>
        <v>29.07</v>
      </c>
      <c r="H253" s="10" t="s">
        <v>744</v>
      </c>
      <c r="I253" s="8">
        <f t="shared" si="63"/>
        <v>47.88</v>
      </c>
      <c r="J253" s="9">
        <f>E253+1</f>
        <v>33.4</v>
      </c>
      <c r="K253" s="11">
        <f>J253*1.4</f>
        <v>46.76</v>
      </c>
      <c r="L253" s="11"/>
      <c r="M253" s="8"/>
      <c r="N253" s="45">
        <f t="shared" si="46"/>
        <v>0</v>
      </c>
      <c r="O253" s="11">
        <f t="shared" si="64"/>
        <v>0</v>
      </c>
    </row>
    <row r="254" spans="1:15" x14ac:dyDescent="0.35">
      <c r="A254" s="13" t="s">
        <v>745</v>
      </c>
      <c r="B254" s="34" t="s">
        <v>37</v>
      </c>
      <c r="C254" s="8" t="s">
        <v>746</v>
      </c>
      <c r="D254" s="8" t="s">
        <v>747</v>
      </c>
      <c r="E254" s="8">
        <v>32.4</v>
      </c>
      <c r="F254" s="9">
        <v>34.200000000000003</v>
      </c>
      <c r="G254" s="9">
        <f t="shared" si="62"/>
        <v>29.07</v>
      </c>
      <c r="H254" s="10" t="s">
        <v>748</v>
      </c>
      <c r="I254" s="8">
        <f t="shared" si="63"/>
        <v>47.88</v>
      </c>
      <c r="J254" s="9">
        <f>E254+1</f>
        <v>33.4</v>
      </c>
      <c r="K254" s="11">
        <f>J254*1.4</f>
        <v>46.76</v>
      </c>
      <c r="L254" s="11"/>
      <c r="M254" s="8"/>
      <c r="N254" s="45">
        <f t="shared" si="46"/>
        <v>0</v>
      </c>
      <c r="O254" s="11">
        <f t="shared" si="64"/>
        <v>0</v>
      </c>
    </row>
    <row r="255" spans="1:15" x14ac:dyDescent="0.35">
      <c r="A255" s="13" t="s">
        <v>749</v>
      </c>
      <c r="B255" s="34"/>
      <c r="C255" s="8"/>
      <c r="D255" s="8" t="s">
        <v>750</v>
      </c>
      <c r="E255" s="8"/>
      <c r="F255" s="9">
        <v>327.8</v>
      </c>
      <c r="G255" s="9">
        <f t="shared" si="62"/>
        <v>278.63</v>
      </c>
      <c r="H255" s="10"/>
      <c r="I255" s="8">
        <f t="shared" si="63"/>
        <v>458.91999999999996</v>
      </c>
      <c r="J255" s="8"/>
      <c r="K255" s="11">
        <f t="shared" ref="K255:K265" si="65">F255*1.4</f>
        <v>458.91999999999996</v>
      </c>
      <c r="L255" s="11"/>
      <c r="M255" s="8"/>
      <c r="N255" s="45">
        <f t="shared" si="46"/>
        <v>0</v>
      </c>
      <c r="O255" s="11">
        <f t="shared" si="64"/>
        <v>0</v>
      </c>
    </row>
    <row r="256" spans="1:15" x14ac:dyDescent="0.35">
      <c r="A256" s="13" t="s">
        <v>751</v>
      </c>
      <c r="B256" s="34"/>
      <c r="C256" s="8"/>
      <c r="D256" s="8" t="s">
        <v>752</v>
      </c>
      <c r="E256" s="8"/>
      <c r="F256" s="9">
        <v>420.6</v>
      </c>
      <c r="G256" s="9">
        <f t="shared" si="62"/>
        <v>357.51</v>
      </c>
      <c r="H256" s="10"/>
      <c r="I256" s="8">
        <f t="shared" si="63"/>
        <v>588.84</v>
      </c>
      <c r="J256" s="8"/>
      <c r="K256" s="11">
        <f t="shared" si="65"/>
        <v>588.84</v>
      </c>
      <c r="L256" s="11"/>
      <c r="M256" s="8"/>
      <c r="N256" s="45">
        <f t="shared" si="46"/>
        <v>0</v>
      </c>
      <c r="O256" s="11">
        <f t="shared" si="64"/>
        <v>0</v>
      </c>
    </row>
    <row r="257" spans="1:15" x14ac:dyDescent="0.35">
      <c r="A257" s="13" t="s">
        <v>753</v>
      </c>
      <c r="B257" s="34"/>
      <c r="C257" s="8"/>
      <c r="D257" s="8" t="s">
        <v>754</v>
      </c>
      <c r="E257" s="8"/>
      <c r="F257" s="9">
        <v>477.4</v>
      </c>
      <c r="G257" s="9">
        <f t="shared" si="62"/>
        <v>405.78999999999996</v>
      </c>
      <c r="H257" s="10"/>
      <c r="I257" s="8">
        <f t="shared" si="63"/>
        <v>668.3599999999999</v>
      </c>
      <c r="J257" s="8"/>
      <c r="K257" s="11">
        <f t="shared" si="65"/>
        <v>668.3599999999999</v>
      </c>
      <c r="L257" s="11"/>
      <c r="M257" s="8"/>
      <c r="N257" s="45">
        <f t="shared" si="46"/>
        <v>0</v>
      </c>
      <c r="O257" s="11">
        <f t="shared" si="64"/>
        <v>0</v>
      </c>
    </row>
    <row r="258" spans="1:15" x14ac:dyDescent="0.35">
      <c r="A258" s="13" t="s">
        <v>755</v>
      </c>
      <c r="B258" s="34"/>
      <c r="C258" s="8"/>
      <c r="D258" s="8" t="s">
        <v>756</v>
      </c>
      <c r="E258" s="8"/>
      <c r="F258" s="9">
        <v>148.58000000000001</v>
      </c>
      <c r="G258" s="9">
        <f t="shared" si="62"/>
        <v>126.29300000000001</v>
      </c>
      <c r="H258" s="10"/>
      <c r="I258" s="8">
        <f t="shared" si="63"/>
        <v>208.012</v>
      </c>
      <c r="J258" s="8"/>
      <c r="K258" s="11">
        <f t="shared" si="65"/>
        <v>208.012</v>
      </c>
      <c r="L258" s="11"/>
      <c r="M258" s="8"/>
      <c r="N258" s="45">
        <f t="shared" si="46"/>
        <v>0</v>
      </c>
      <c r="O258" s="11">
        <f t="shared" si="64"/>
        <v>0</v>
      </c>
    </row>
    <row r="259" spans="1:15" x14ac:dyDescent="0.35">
      <c r="A259" s="13">
        <v>4855</v>
      </c>
      <c r="B259" s="34"/>
      <c r="C259" s="8"/>
      <c r="D259" s="8" t="s">
        <v>757</v>
      </c>
      <c r="E259" s="8"/>
      <c r="F259" s="9">
        <v>1816.66</v>
      </c>
      <c r="G259" s="9">
        <f t="shared" si="62"/>
        <v>1544.1610000000001</v>
      </c>
      <c r="H259" s="10"/>
      <c r="I259" s="8">
        <f t="shared" si="63"/>
        <v>2543.3240000000001</v>
      </c>
      <c r="J259" s="8"/>
      <c r="K259" s="11">
        <f t="shared" si="65"/>
        <v>2543.3240000000001</v>
      </c>
      <c r="L259" s="11"/>
      <c r="M259" s="8"/>
      <c r="N259" s="45">
        <f t="shared" si="46"/>
        <v>0</v>
      </c>
      <c r="O259" s="11">
        <f t="shared" si="64"/>
        <v>0</v>
      </c>
    </row>
    <row r="260" spans="1:15" x14ac:dyDescent="0.35">
      <c r="A260" s="13" t="s">
        <v>758</v>
      </c>
      <c r="B260" s="34"/>
      <c r="C260" s="8"/>
      <c r="D260" s="40" t="s">
        <v>759</v>
      </c>
      <c r="E260" s="8"/>
      <c r="F260" s="9">
        <v>225</v>
      </c>
      <c r="G260" s="9">
        <f t="shared" si="62"/>
        <v>191.25</v>
      </c>
      <c r="H260" s="10"/>
      <c r="I260" s="8">
        <f t="shared" si="63"/>
        <v>315</v>
      </c>
      <c r="J260" s="8"/>
      <c r="K260" s="11">
        <f t="shared" si="65"/>
        <v>315</v>
      </c>
      <c r="L260" s="11"/>
      <c r="M260" s="8"/>
      <c r="N260" s="45">
        <f t="shared" si="46"/>
        <v>0</v>
      </c>
      <c r="O260" s="11">
        <f t="shared" si="64"/>
        <v>0</v>
      </c>
    </row>
    <row r="261" spans="1:15" x14ac:dyDescent="0.35">
      <c r="A261" s="13" t="s">
        <v>760</v>
      </c>
      <c r="B261" s="34"/>
      <c r="C261" s="8"/>
      <c r="D261" s="8" t="s">
        <v>761</v>
      </c>
      <c r="E261" s="8"/>
      <c r="F261" s="9">
        <v>1206.27</v>
      </c>
      <c r="G261" s="9">
        <f t="shared" si="62"/>
        <v>1025.3295000000001</v>
      </c>
      <c r="H261" s="10"/>
      <c r="I261" s="8">
        <f t="shared" si="63"/>
        <v>1688.7779999999998</v>
      </c>
      <c r="J261" s="8"/>
      <c r="K261" s="11">
        <f t="shared" si="65"/>
        <v>1688.7779999999998</v>
      </c>
      <c r="L261" s="11"/>
      <c r="M261" s="8"/>
      <c r="N261" s="45">
        <f t="shared" si="46"/>
        <v>0</v>
      </c>
      <c r="O261" s="11">
        <f t="shared" si="64"/>
        <v>0</v>
      </c>
    </row>
    <row r="262" spans="1:15" x14ac:dyDescent="0.35">
      <c r="A262" s="13" t="s">
        <v>762</v>
      </c>
      <c r="B262" s="34"/>
      <c r="C262" s="8"/>
      <c r="D262" s="8" t="s">
        <v>763</v>
      </c>
      <c r="E262" s="8"/>
      <c r="F262" s="9">
        <v>225</v>
      </c>
      <c r="G262" s="9">
        <f t="shared" si="62"/>
        <v>191.25</v>
      </c>
      <c r="H262" s="10"/>
      <c r="I262" s="8">
        <f t="shared" si="63"/>
        <v>315</v>
      </c>
      <c r="J262" s="8"/>
      <c r="K262" s="11">
        <f t="shared" si="65"/>
        <v>315</v>
      </c>
      <c r="L262" s="11"/>
      <c r="M262" s="8"/>
      <c r="N262" s="45">
        <f t="shared" ref="N262:N267" si="66">K262*M262</f>
        <v>0</v>
      </c>
      <c r="O262" s="11">
        <f t="shared" si="64"/>
        <v>0</v>
      </c>
    </row>
    <row r="263" spans="1:15" x14ac:dyDescent="0.35">
      <c r="A263" s="13">
        <v>4867</v>
      </c>
      <c r="B263" s="34"/>
      <c r="C263" s="8"/>
      <c r="D263" s="8" t="s">
        <v>764</v>
      </c>
      <c r="E263" s="8"/>
      <c r="F263" s="9">
        <v>155.76</v>
      </c>
      <c r="G263" s="9">
        <f t="shared" si="62"/>
        <v>132.39599999999999</v>
      </c>
      <c r="H263" s="10"/>
      <c r="I263" s="8">
        <f t="shared" si="63"/>
        <v>218.06399999999996</v>
      </c>
      <c r="J263" s="8"/>
      <c r="K263" s="11">
        <f t="shared" si="65"/>
        <v>218.06399999999996</v>
      </c>
      <c r="L263" s="11"/>
      <c r="M263" s="8"/>
      <c r="N263" s="45">
        <f t="shared" si="66"/>
        <v>0</v>
      </c>
      <c r="O263" s="11">
        <f t="shared" si="64"/>
        <v>0</v>
      </c>
    </row>
    <row r="264" spans="1:15" x14ac:dyDescent="0.35">
      <c r="A264" s="13">
        <v>4877</v>
      </c>
      <c r="B264" s="34"/>
      <c r="C264" s="8"/>
      <c r="D264" s="8" t="s">
        <v>765</v>
      </c>
      <c r="E264" s="8"/>
      <c r="F264" s="9">
        <v>627.4</v>
      </c>
      <c r="G264" s="9">
        <f t="shared" si="62"/>
        <v>533.29</v>
      </c>
      <c r="H264" s="10"/>
      <c r="I264" s="8">
        <f t="shared" si="63"/>
        <v>878.3599999999999</v>
      </c>
      <c r="J264" s="8"/>
      <c r="K264" s="11">
        <f t="shared" si="65"/>
        <v>878.3599999999999</v>
      </c>
      <c r="L264" s="11"/>
      <c r="M264" s="8"/>
      <c r="N264" s="45">
        <f t="shared" si="66"/>
        <v>0</v>
      </c>
      <c r="O264" s="11">
        <f t="shared" si="64"/>
        <v>0</v>
      </c>
    </row>
    <row r="265" spans="1:15" x14ac:dyDescent="0.35">
      <c r="A265" s="13" t="s">
        <v>766</v>
      </c>
      <c r="B265" s="34"/>
      <c r="C265" s="8"/>
      <c r="D265" s="8" t="s">
        <v>767</v>
      </c>
      <c r="E265" s="8"/>
      <c r="F265" s="9">
        <v>95</v>
      </c>
      <c r="G265" s="9">
        <f t="shared" si="62"/>
        <v>80.75</v>
      </c>
      <c r="H265" s="10"/>
      <c r="I265" s="8">
        <f t="shared" si="63"/>
        <v>133</v>
      </c>
      <c r="J265" s="8"/>
      <c r="K265" s="11">
        <f t="shared" si="65"/>
        <v>133</v>
      </c>
      <c r="L265" s="11"/>
      <c r="M265" s="8"/>
      <c r="N265" s="45">
        <f t="shared" si="66"/>
        <v>0</v>
      </c>
      <c r="O265" s="11">
        <f t="shared" si="64"/>
        <v>0</v>
      </c>
    </row>
    <row r="266" spans="1:15" s="3" customFormat="1" x14ac:dyDescent="0.35">
      <c r="A266" s="33" t="s">
        <v>780</v>
      </c>
      <c r="B266" s="39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55"/>
      <c r="N266" s="12"/>
      <c r="O266" s="33"/>
    </row>
    <row r="267" spans="1:15" x14ac:dyDescent="0.35">
      <c r="A267" s="57">
        <v>65960</v>
      </c>
      <c r="B267" s="36" t="s">
        <v>61</v>
      </c>
      <c r="C267" s="18"/>
      <c r="D267" s="42" t="s">
        <v>768</v>
      </c>
      <c r="E267" s="18"/>
      <c r="F267" s="19">
        <v>1.42</v>
      </c>
      <c r="G267" s="19">
        <f t="shared" ref="G267" si="67">F267*0.85</f>
        <v>1.2069999999999999</v>
      </c>
      <c r="H267" s="20">
        <v>4017505215583</v>
      </c>
      <c r="I267" s="18">
        <f>F267*1.4</f>
        <v>1.9879999999999998</v>
      </c>
      <c r="J267" s="18"/>
      <c r="K267" s="21">
        <f>F267*1.4</f>
        <v>1.9879999999999998</v>
      </c>
      <c r="L267" s="18"/>
      <c r="M267" s="8"/>
      <c r="N267" s="45">
        <f t="shared" si="66"/>
        <v>0</v>
      </c>
      <c r="O267" s="64">
        <f>K267*L267</f>
        <v>0</v>
      </c>
    </row>
    <row r="268" spans="1:15" x14ac:dyDescent="0.35">
      <c r="A268" s="65" t="s">
        <v>819</v>
      </c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7"/>
      <c r="M268" s="62"/>
      <c r="N268" s="46">
        <f>SUM(N3:N267)</f>
        <v>0</v>
      </c>
      <c r="O268" s="21">
        <f>SUM(O3:O267)</f>
        <v>0</v>
      </c>
    </row>
  </sheetData>
  <mergeCells count="1">
    <mergeCell ref="A268:L268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145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brugmans</dc:creator>
  <cp:lastModifiedBy>Katty</cp:lastModifiedBy>
  <cp:lastPrinted>2018-11-22T11:27:57Z</cp:lastPrinted>
  <dcterms:created xsi:type="dcterms:W3CDTF">2015-09-03T09:01:56Z</dcterms:created>
  <dcterms:modified xsi:type="dcterms:W3CDTF">2021-12-27T13:14:26Z</dcterms:modified>
</cp:coreProperties>
</file>